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xr:revisionPtr xr6:coauthVersionLast="47" xr6:coauthVersionMax="47" documentId="13_ncr:1_{0D4DEA7F-4CD7-459C-BB6F-8E31279254CE}" revIDLastSave="0" xr10:uidLastSave="{00000000-0000-0000-0000-000000000000}"/>
  <workbookProtection lockStructure="1" workbookAlgorithmName="SHA-512" workbookHashValue="MCOI9HvJLWVa8TKBXY5YLBh9kvyjQBjaNn52CRqaQLsNs2o8b9PlqMjxAA80YdRp8B7PXGcXr0/taEvnCQOUZw==" workbookSaltValue="j/R38gYJsJR6Esc7uTqD7g==" workbookSpinCount="100000"/>
  <bookViews>
    <workbookView xr2:uid="{00000000-000D-0000-FFFF-FFFF00000000}" windowHeight="15840" windowWidth="29040" xWindow="-120" yWindow="-120"/>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I85" i="4"/>
  <c r="G85" i="4"/>
  <c r="F85" i="4"/>
  <c r="E85" i="4"/>
  <c r="AT10" i="4"/>
  <c r="AL10" i="4"/>
  <c r="AL8" i="4"/>
  <c r="P8" i="4"/>
  <c r="I8" i="4"/>
</calcChain>
</file>

<file path=xl/sharedStrings.xml><?xml version="1.0" encoding="utf-8"?>
<sst xmlns="http://schemas.openxmlformats.org/spreadsheetml/2006/main" count="253" uniqueCount="117">
  <si>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</si>
  <si>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</si>
  <si>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</si>
  <si>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</si>
  <si>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</si>
  <si>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</si>
  <si>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</si>
  <si>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</si>
  <si>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</si>
  <si>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</si>
  <si>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</si>
  <si>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</si>
  <si>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</si>
  <si>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</si>
  <si>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</si>
  <si>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</si>
  <si>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</si>
  <si>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</si>
  <si>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</si>
  <si>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</si>
  <si>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</si>
  <si>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</si>
  <si>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</si>
  <si>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</si>
  <si>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</si>
  <si>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</si>
  <si>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</si>
  <si>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</si>
  <si>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</si>
  <si>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</si>
  <si>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</si>
  <si>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</si>
  <si>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</si>
  <si>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</si>
  <si>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</si>
  <si>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</si>
  <si>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</si>
  <si>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</si>
  <si>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</si>
  <si>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</si>
  <si>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</si>
  <si>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</si>
  <si>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</si>
  <si>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</si>
  <si>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</si>
  <si>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</si>
  <si>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</si>
  <si>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</si>
  <si>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</si>
  <si>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</si>
  <si>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</si>
  <si>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</si>
  <si>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</si>
  <si>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</si>
  <si>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</si>
  <si>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</si>
  <si>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</si>
  <si>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</si>
  <si>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</si>
  <si>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</si>
  <si>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</si>
  <si>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</si>
  <si>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</si>
  <si>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</si>
  <si>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</si>
  <si>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</si>
  <si>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</si>
  <si>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</si>
  <si>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</si>
  <si>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</si>
  <si>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</si>
  <si>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</si>
  <si>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</si>
  <si>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</si>
  <si>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</si>
  <si>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</si>
  <si>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</si>
  <si>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</si>
  <si>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</si>
  <si>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</si>
  <si>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</si>
  <si>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</si>
  <si>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</si>
  <si>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</si>
  <si>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</si>
  <si>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</si>
  <si>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</si>
  <si>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</si>
  <si>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</si>
  <si>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</si>
  <si>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</si>
  <si>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</si>
  <si>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</si>
  <si>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</si>
  <si>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</si>
  <si>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</si>
  <si>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千歳市</t>
  </si>
  <si>
    <t>法適用</t>
  </si>
  <si>
    <t>下水道事業</t>
  </si>
  <si>
    <t>個別排水処理</t>
  </si>
  <si>
    <t>L2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</si>
  <si>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</si>
  <si>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</si>
  <si>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</si>
  <si>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</si>
  <si>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</si>
  <si>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</si>
  <si>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</si>
  <si>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</si>
  <si>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</si>
  <si>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</si>
  <si>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</si>
  <si>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</si>
  <si>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</si>
  <si>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①有形固定資産減価償却率は、高い値となっており、施設の老朽化が進んでいる状況となっている。
②、③管渠の整備を伴わない事業である。</t>
  </si>
  <si>
    <t>　本事業は、公共下水道地区における下水道使用者の費用負担との均衡を考慮し、使用料を設定しており、使用料で賄えない費用（維持管理費、企業債償還金など）を一般会計からの繰入により補塡している。
　今後も効率的な事業運営に努め、一般会計繰入金の抑制を図っていく。</t>
  </si>
  <si>
    <t>①経常収支比率は、使用料収入や一般会計からの繰入により維持管理費等が賄えているため、100％以上となっている。
②累積欠損金は発生していない。
③流動比率は、類似団体平均値と比較して高い水準にあり、短期的な債務に対する支払能力は十分に確保されている。
④企業債残高対事業規模比率は、年度によってばらつきはあるが、類似団体平均値を下回る水準となっている。
⑤経費回収率は、100%を大幅に下回る値となっているが、使用料収入で回収できない維持管理費等については、一般会計からの繰入で賄っている。
⑥汚水処理原価は、類似団体平均値を上回る水準で推移している。
⑦施設利用率は、100%で推移している。
⑧水洗化率は100%となっている。</t>
    <rPh sb="164" eb="166">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</si>
</sst>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6A-41AD-97F6-DA70D457D9B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66A-41AD-97F6-DA70D457D9B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191-4C89-A17C-165216C6C94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47.35</c:v>
                </c:pt>
                <c:pt idx="1">
                  <c:v>46.36</c:v>
                </c:pt>
                <c:pt idx="2">
                  <c:v>46.45</c:v>
                </c:pt>
                <c:pt idx="3">
                  <c:v>45.36</c:v>
                </c:pt>
                <c:pt idx="4">
                  <c:v>45.93</c:v>
                </c:pt>
              </c:numCache>
            </c:numRef>
          </c:val>
          <c:smooth val="0"/>
          <c:extLst>
            <c:ext xmlns:c16="http://schemas.microsoft.com/office/drawing/2014/chart" uri="{C3380CC4-5D6E-409C-BE32-E72D297353CC}">
              <c16:uniqueId val="{00000001-E191-4C89-A17C-165216C6C94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D1D-4C22-9C97-EAB56FB757B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81.209999999999994</c:v>
                </c:pt>
                <c:pt idx="1">
                  <c:v>83.08</c:v>
                </c:pt>
                <c:pt idx="2">
                  <c:v>82.61</c:v>
                </c:pt>
                <c:pt idx="3">
                  <c:v>82.21</c:v>
                </c:pt>
                <c:pt idx="4">
                  <c:v>82.98</c:v>
                </c:pt>
              </c:numCache>
            </c:numRef>
          </c:val>
          <c:smooth val="0"/>
          <c:extLst>
            <c:ext xmlns:c16="http://schemas.microsoft.com/office/drawing/2014/chart" uri="{C3380CC4-5D6E-409C-BE32-E72D297353CC}">
              <c16:uniqueId val="{00000001-4D1D-4C22-9C97-EAB56FB757B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100.21</c:v>
                </c:pt>
                <c:pt idx="1">
                  <c:v>100.24</c:v>
                </c:pt>
                <c:pt idx="2">
                  <c:v>100.1</c:v>
                </c:pt>
                <c:pt idx="3">
                  <c:v>100.08</c:v>
                </c:pt>
                <c:pt idx="4">
                  <c:v>100.12</c:v>
                </c:pt>
              </c:numCache>
            </c:numRef>
          </c:val>
          <c:extLst>
            <c:ext xmlns:c16="http://schemas.microsoft.com/office/drawing/2014/chart" uri="{C3380CC4-5D6E-409C-BE32-E72D297353CC}">
              <c16:uniqueId val="{00000000-B4BA-4816-AFE6-0BF20606809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89.75</c:v>
                </c:pt>
                <c:pt idx="1">
                  <c:v>96.14</c:v>
                </c:pt>
                <c:pt idx="2">
                  <c:v>95.6</c:v>
                </c:pt>
                <c:pt idx="3">
                  <c:v>93.57</c:v>
                </c:pt>
                <c:pt idx="4">
                  <c:v>96.48</c:v>
                </c:pt>
              </c:numCache>
            </c:numRef>
          </c:val>
          <c:smooth val="0"/>
          <c:extLst>
            <c:ext xmlns:c16="http://schemas.microsoft.com/office/drawing/2014/chart" uri="{C3380CC4-5D6E-409C-BE32-E72D297353CC}">
              <c16:uniqueId val="{00000001-B4BA-4816-AFE6-0BF20606809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79.7</c:v>
                </c:pt>
                <c:pt idx="1">
                  <c:v>78.16</c:v>
                </c:pt>
                <c:pt idx="2">
                  <c:v>79.59</c:v>
                </c:pt>
                <c:pt idx="3">
                  <c:v>78.77</c:v>
                </c:pt>
                <c:pt idx="4">
                  <c:v>80.11</c:v>
                </c:pt>
              </c:numCache>
            </c:numRef>
          </c:val>
          <c:extLst>
            <c:ext xmlns:c16="http://schemas.microsoft.com/office/drawing/2014/chart" uri="{C3380CC4-5D6E-409C-BE32-E72D297353CC}">
              <c16:uniqueId val="{00000000-E0C5-42CD-BC2D-712557AB4C5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39.64</c:v>
                </c:pt>
                <c:pt idx="1">
                  <c:v>33.75</c:v>
                </c:pt>
                <c:pt idx="2">
                  <c:v>36.21</c:v>
                </c:pt>
                <c:pt idx="3">
                  <c:v>39.69</c:v>
                </c:pt>
                <c:pt idx="4">
                  <c:v>39.700000000000003</c:v>
                </c:pt>
              </c:numCache>
            </c:numRef>
          </c:val>
          <c:smooth val="0"/>
          <c:extLst>
            <c:ext xmlns:c16="http://schemas.microsoft.com/office/drawing/2014/chart" uri="{C3380CC4-5D6E-409C-BE32-E72D297353CC}">
              <c16:uniqueId val="{00000001-E0C5-42CD-BC2D-712557AB4C5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32-483B-876E-B01865E7839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732-483B-876E-B01865E7839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45-4687-A67F-0F085791DE7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249.76</c:v>
                </c:pt>
                <c:pt idx="1">
                  <c:v>237</c:v>
                </c:pt>
                <c:pt idx="2">
                  <c:v>257.23</c:v>
                </c:pt>
                <c:pt idx="3">
                  <c:v>293.54000000000002</c:v>
                </c:pt>
                <c:pt idx="4">
                  <c:v>224.6</c:v>
                </c:pt>
              </c:numCache>
            </c:numRef>
          </c:val>
          <c:smooth val="0"/>
          <c:extLst>
            <c:ext xmlns:c16="http://schemas.microsoft.com/office/drawing/2014/chart" uri="{C3380CC4-5D6E-409C-BE32-E72D297353CC}">
              <c16:uniqueId val="{00000001-1345-4687-A67F-0F085791DE7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1493.9</c:v>
                </c:pt>
                <c:pt idx="1">
                  <c:v>884.39</c:v>
                </c:pt>
                <c:pt idx="2">
                  <c:v>730.48</c:v>
                </c:pt>
                <c:pt idx="3">
                  <c:v>690.55</c:v>
                </c:pt>
                <c:pt idx="4">
                  <c:v>679.89</c:v>
                </c:pt>
              </c:numCache>
            </c:numRef>
          </c:val>
          <c:extLst>
            <c:ext xmlns:c16="http://schemas.microsoft.com/office/drawing/2014/chart" uri="{C3380CC4-5D6E-409C-BE32-E72D297353CC}">
              <c16:uniqueId val="{00000000-5EE3-419C-B127-EC209DAFE78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256.37</c:v>
                </c:pt>
                <c:pt idx="1">
                  <c:v>135.35</c:v>
                </c:pt>
                <c:pt idx="2">
                  <c:v>150.91999999999999</c:v>
                </c:pt>
                <c:pt idx="3">
                  <c:v>151.72</c:v>
                </c:pt>
                <c:pt idx="4">
                  <c:v>132.16</c:v>
                </c:pt>
              </c:numCache>
            </c:numRef>
          </c:val>
          <c:smooth val="0"/>
          <c:extLst>
            <c:ext xmlns:c16="http://schemas.microsoft.com/office/drawing/2014/chart" uri="{C3380CC4-5D6E-409C-BE32-E72D297353CC}">
              <c16:uniqueId val="{00000001-5EE3-419C-B127-EC209DAFE78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812.67</c:v>
                </c:pt>
                <c:pt idx="1">
                  <c:v>822.16</c:v>
                </c:pt>
                <c:pt idx="2">
                  <c:v>793.92</c:v>
                </c:pt>
                <c:pt idx="3">
                  <c:v>777.08</c:v>
                </c:pt>
                <c:pt idx="4">
                  <c:v>752.95</c:v>
                </c:pt>
              </c:numCache>
            </c:numRef>
          </c:val>
          <c:extLst>
            <c:ext xmlns:c16="http://schemas.microsoft.com/office/drawing/2014/chart" uri="{C3380CC4-5D6E-409C-BE32-E72D297353CC}">
              <c16:uniqueId val="{00000000-10AD-44D6-BA4C-798D3F459BA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862.99</c:v>
                </c:pt>
                <c:pt idx="1">
                  <c:v>782.91</c:v>
                </c:pt>
                <c:pt idx="2">
                  <c:v>783.21</c:v>
                </c:pt>
                <c:pt idx="3">
                  <c:v>902.04</c:v>
                </c:pt>
                <c:pt idx="4">
                  <c:v>992.16</c:v>
                </c:pt>
              </c:numCache>
            </c:numRef>
          </c:val>
          <c:smooth val="0"/>
          <c:extLst>
            <c:ext xmlns:c16="http://schemas.microsoft.com/office/drawing/2014/chart" uri="{C3380CC4-5D6E-409C-BE32-E72D297353CC}">
              <c16:uniqueId val="{00000001-10AD-44D6-BA4C-798D3F459BA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16.690000000000001</c:v>
                </c:pt>
                <c:pt idx="1">
                  <c:v>16.440000000000001</c:v>
                </c:pt>
                <c:pt idx="2">
                  <c:v>17.45</c:v>
                </c:pt>
                <c:pt idx="3">
                  <c:v>16.989999999999998</c:v>
                </c:pt>
                <c:pt idx="4">
                  <c:v>16.34</c:v>
                </c:pt>
              </c:numCache>
            </c:numRef>
          </c:val>
          <c:extLst>
            <c:ext xmlns:c16="http://schemas.microsoft.com/office/drawing/2014/chart" uri="{C3380CC4-5D6E-409C-BE32-E72D297353CC}">
              <c16:uniqueId val="{00000000-140C-4684-86D8-0B213771C6E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50.06</c:v>
                </c:pt>
                <c:pt idx="1">
                  <c:v>49.38</c:v>
                </c:pt>
                <c:pt idx="2">
                  <c:v>48.53</c:v>
                </c:pt>
                <c:pt idx="3">
                  <c:v>46.11</c:v>
                </c:pt>
                <c:pt idx="4">
                  <c:v>45.55</c:v>
                </c:pt>
              </c:numCache>
            </c:numRef>
          </c:val>
          <c:smooth val="0"/>
          <c:extLst>
            <c:ext xmlns:c16="http://schemas.microsoft.com/office/drawing/2014/chart" uri="{C3380CC4-5D6E-409C-BE32-E72D297353CC}">
              <c16:uniqueId val="{00000001-140C-4684-86D8-0B213771C6E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336.31</c:v>
                </c:pt>
                <c:pt idx="1">
                  <c:v>343.04</c:v>
                </c:pt>
                <c:pt idx="2">
                  <c:v>328.62</c:v>
                </c:pt>
                <c:pt idx="3">
                  <c:v>329.65</c:v>
                </c:pt>
                <c:pt idx="4">
                  <c:v>347.24</c:v>
                </c:pt>
              </c:numCache>
            </c:numRef>
          </c:val>
          <c:extLst>
            <c:ext xmlns:c16="http://schemas.microsoft.com/office/drawing/2014/chart" uri="{C3380CC4-5D6E-409C-BE32-E72D297353CC}">
              <c16:uniqueId val="{00000000-589E-42ED-9FBD-7F395DCBD11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309.22000000000003</c:v>
                </c:pt>
                <c:pt idx="1">
                  <c:v>316.97000000000003</c:v>
                </c:pt>
                <c:pt idx="2">
                  <c:v>326.17</c:v>
                </c:pt>
                <c:pt idx="3">
                  <c:v>336.93</c:v>
                </c:pt>
                <c:pt idx="4">
                  <c:v>331.17</c:v>
                </c:pt>
              </c:numCache>
            </c:numRef>
          </c:val>
          <c:smooth val="0"/>
          <c:extLst>
            <c:ext xmlns:c16="http://schemas.microsoft.com/office/drawing/2014/chart" uri="{C3380CC4-5D6E-409C-BE32-E72D297353CC}">
              <c16:uniqueId val="{00000001-589E-42ED-9FBD-7F395DCBD11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【96.59】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【208.93】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【967.97】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【82.56】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北海道　千歳市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個別排水処理</v>
      </c>
      <c r="Q8" s="64"/>
      <c r="R8" s="64"/>
      <c r="S8" s="64"/>
      <c r="T8" s="64"/>
      <c r="U8" s="64"/>
      <c r="V8" s="64"/>
      <c r="W8" s="64" t="str">
        <f>データ!L6</f>
        <v>L2</v>
      </c>
      <c r="X8" s="64"/>
      <c r="Y8" s="64"/>
      <c r="Z8" s="64"/>
      <c r="AA8" s="64"/>
      <c r="AB8" s="64"/>
      <c r="AC8" s="64"/>
      <c r="AD8" s="65" t="str">
        <f>データ!$M$6</f>
        <v>自治体職員</v>
      </c>
      <c r="AE8" s="65"/>
      <c r="AF8" s="65"/>
      <c r="AG8" s="65"/>
      <c r="AH8" s="65"/>
      <c r="AI8" s="65"/>
      <c r="AJ8" s="65"/>
      <c r="AK8" s="3"/>
      <c r="AL8" s="45">
        <f>データ!S6</f>
        <v>97999</v>
      </c>
      <c r="AM8" s="45"/>
      <c r="AN8" s="45"/>
      <c r="AO8" s="45"/>
      <c r="AP8" s="45"/>
      <c r="AQ8" s="45"/>
      <c r="AR8" s="45"/>
      <c r="AS8" s="45"/>
      <c r="AT8" s="44">
        <f>データ!T6</f>
        <v>594.5</v>
      </c>
      <c r="AU8" s="44"/>
      <c r="AV8" s="44"/>
      <c r="AW8" s="44"/>
      <c r="AX8" s="44"/>
      <c r="AY8" s="44"/>
      <c r="AZ8" s="44"/>
      <c r="BA8" s="44"/>
      <c r="BB8" s="44">
        <f>データ!U6</f>
        <v>164.84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22.96</v>
      </c>
      <c r="J10" s="44"/>
      <c r="K10" s="44"/>
      <c r="L10" s="44"/>
      <c r="M10" s="44"/>
      <c r="N10" s="44"/>
      <c r="O10" s="44"/>
      <c r="P10" s="44">
        <f>データ!P6</f>
        <v>1.52</v>
      </c>
      <c r="Q10" s="44"/>
      <c r="R10" s="44"/>
      <c r="S10" s="44"/>
      <c r="T10" s="44"/>
      <c r="U10" s="44"/>
      <c r="V10" s="44"/>
      <c r="W10" s="44">
        <f>データ!Q6</f>
        <v>100</v>
      </c>
      <c r="X10" s="44"/>
      <c r="Y10" s="44"/>
      <c r="Z10" s="44"/>
      <c r="AA10" s="44"/>
      <c r="AB10" s="44"/>
      <c r="AC10" s="44"/>
      <c r="AD10" s="45">
        <f>データ!R6</f>
        <v>2337</v>
      </c>
      <c r="AE10" s="45"/>
      <c r="AF10" s="45"/>
      <c r="AG10" s="45"/>
      <c r="AH10" s="45"/>
      <c r="AI10" s="45"/>
      <c r="AJ10" s="45"/>
      <c r="AK10" s="2"/>
      <c r="AL10" s="45">
        <f>データ!V6</f>
        <v>1475</v>
      </c>
      <c r="AM10" s="45"/>
      <c r="AN10" s="45"/>
      <c r="AO10" s="45"/>
      <c r="AP10" s="45"/>
      <c r="AQ10" s="45"/>
      <c r="AR10" s="45"/>
      <c r="AS10" s="45"/>
      <c r="AT10" s="44">
        <f>データ!W6</f>
        <v>0.02</v>
      </c>
      <c r="AU10" s="44"/>
      <c r="AV10" s="44"/>
      <c r="AW10" s="44"/>
      <c r="AX10" s="44"/>
      <c r="AY10" s="44"/>
      <c r="AZ10" s="44"/>
      <c r="BA10" s="44"/>
      <c r="BB10" s="44">
        <f>データ!X6</f>
        <v>73750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116</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114</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38"/>
      <c r="BM60" s="39"/>
      <c r="BN60" s="39"/>
      <c r="BO60" s="39"/>
      <c r="BP60" s="39"/>
      <c r="BQ60" s="39"/>
      <c r="BR60" s="39"/>
      <c r="BS60" s="39"/>
      <c r="BT60" s="39"/>
      <c r="BU60" s="39"/>
      <c r="BV60" s="39"/>
      <c r="BW60" s="39"/>
      <c r="BX60" s="39"/>
      <c r="BY60" s="39"/>
      <c r="BZ60" s="40"/>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115</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【96.59】</v>
      </c>
      <c r="F85" s="12" t="str">
        <f>データ!AT6</f>
        <v>【208.93】</v>
      </c>
      <c r="G85" s="12" t="str">
        <f>データ!BE6</f>
        <v>【136.43】</v>
      </c>
      <c r="H85" s="12" t="str">
        <f>データ!BP6</f>
        <v>【967.97】</v>
      </c>
      <c r="I85" s="12" t="str">
        <f>データ!CA6</f>
        <v>【46.20】</v>
      </c>
      <c r="J85" s="12" t="str">
        <f>データ!CL6</f>
        <v>【332.82】</v>
      </c>
      <c r="K85" s="12" t="str">
        <f>データ!CW6</f>
        <v>【46.29】</v>
      </c>
      <c r="L85" s="12" t="str">
        <f>データ!DH6</f>
        <v>【82.56】</v>
      </c>
      <c r="M85" s="12" t="str">
        <f>データ!DS6</f>
        <v>【39.62】</v>
      </c>
      <c r="N85" s="12" t="str">
        <f>データ!ED6</f>
        <v>【-】</v>
      </c>
      <c r="O85" s="12" t="str">
        <f>データ!EO6</f>
        <v>【-】</v>
      </c>
    </row>
  </sheetData>
  <sheetProtection algorithmName="SHA-512" hashValue="dwdAV81uKIr3vTSpUoOR1PQI16TR0mSwy3X+9qJ1xeiEA5jyw8iGiG/4AkYyIcs+0exrMOSm2MmlY20QhT8BOA==" saltValue="MuOT3NlOTe9IQgM1RiJ2b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B9:H9"/>
    <mergeCell ref="B10:H10"/>
    <mergeCell ref="I10:O10"/>
    <mergeCell ref="P10:V10"/>
    <mergeCell ref="W10:AC10"/>
    <mergeCell ref="AD10:AJ10"/>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12246</v>
      </c>
      <c r="D6" s="19">
        <f t="shared" si="3"/>
        <v>46</v>
      </c>
      <c r="E6" s="19">
        <f t="shared" si="3"/>
        <v>18</v>
      </c>
      <c r="F6" s="19">
        <f t="shared" si="3"/>
        <v>1</v>
      </c>
      <c r="G6" s="19">
        <f t="shared" si="3"/>
        <v>0</v>
      </c>
      <c r="H6" s="19" t="str">
        <f t="shared" si="3"/>
        <v>北海道　千歳市</v>
      </c>
      <c r="I6" s="19" t="str">
        <f t="shared" si="3"/>
        <v>法適用</v>
      </c>
      <c r="J6" s="19" t="str">
        <f t="shared" si="3"/>
        <v>下水道事業</v>
      </c>
      <c r="K6" s="19" t="str">
        <f t="shared" si="3"/>
        <v>個別排水処理</v>
      </c>
      <c r="L6" s="19" t="str">
        <f t="shared" si="3"/>
        <v>L2</v>
      </c>
      <c r="M6" s="19" t="str">
        <f t="shared" si="3"/>
        <v>自治体職員</v>
      </c>
      <c r="N6" s="20" t="str">
        <f t="shared" si="3"/>
        <v>-</v>
      </c>
      <c r="O6" s="20">
        <f t="shared" si="3"/>
        <v>22.96</v>
      </c>
      <c r="P6" s="20">
        <f t="shared" si="3"/>
        <v>1.52</v>
      </c>
      <c r="Q6" s="20">
        <f t="shared" si="3"/>
        <v>100</v>
      </c>
      <c r="R6" s="20">
        <f t="shared" si="3"/>
        <v>2337</v>
      </c>
      <c r="S6" s="20">
        <f t="shared" si="3"/>
        <v>97999</v>
      </c>
      <c r="T6" s="20">
        <f t="shared" si="3"/>
        <v>594.5</v>
      </c>
      <c r="U6" s="20">
        <f t="shared" si="3"/>
        <v>164.84</v>
      </c>
      <c r="V6" s="20">
        <f t="shared" si="3"/>
        <v>1475</v>
      </c>
      <c r="W6" s="20">
        <f t="shared" si="3"/>
        <v>0.02</v>
      </c>
      <c r="X6" s="20">
        <f t="shared" si="3"/>
        <v>73750</v>
      </c>
      <c r="Y6" s="21">
        <f>IF(Y7="",NA(),Y7)</f>
        <v>100.21</v>
      </c>
      <c r="Z6" s="21">
        <f t="shared" ref="Z6:AH6" si="4">IF(Z7="",NA(),Z7)</f>
        <v>100.24</v>
      </c>
      <c r="AA6" s="21">
        <f t="shared" si="4"/>
        <v>100.1</v>
      </c>
      <c r="AB6" s="21">
        <f t="shared" si="4"/>
        <v>100.08</v>
      </c>
      <c r="AC6" s="21">
        <f t="shared" si="4"/>
        <v>100.12</v>
      </c>
      <c r="AD6" s="21">
        <f t="shared" si="4"/>
        <v>89.75</v>
      </c>
      <c r="AE6" s="21">
        <f t="shared" si="4"/>
        <v>96.14</v>
      </c>
      <c r="AF6" s="21">
        <f t="shared" si="4"/>
        <v>95.6</v>
      </c>
      <c r="AG6" s="21">
        <f t="shared" si="4"/>
        <v>93.57</v>
      </c>
      <c r="AH6" s="21">
        <f t="shared" si="4"/>
        <v>96.48</v>
      </c>
      <c r="AI6" s="20" t="str">
        <f>IF(AI7="","",IF(AI7="-","【-】","【"&amp;SUBSTITUTE(TEXT(AI7,"#,##0.00"),"-","△")&amp;"】"))</f>
        <v>【96.59】</v>
      </c>
      <c r="AJ6" s="20">
        <f>IF(AJ7="",NA(),AJ7)</f>
        <v>0</v>
      </c>
      <c r="AK6" s="20">
        <f t="shared" ref="AK6:AS6" si="5">IF(AK7="",NA(),AK7)</f>
        <v>0</v>
      </c>
      <c r="AL6" s="20">
        <f t="shared" si="5"/>
        <v>0</v>
      </c>
      <c r="AM6" s="20">
        <f t="shared" si="5"/>
        <v>0</v>
      </c>
      <c r="AN6" s="20">
        <f t="shared" si="5"/>
        <v>0</v>
      </c>
      <c r="AO6" s="21">
        <f t="shared" si="5"/>
        <v>249.76</v>
      </c>
      <c r="AP6" s="21">
        <f t="shared" si="5"/>
        <v>237</v>
      </c>
      <c r="AQ6" s="21">
        <f t="shared" si="5"/>
        <v>257.23</v>
      </c>
      <c r="AR6" s="21">
        <f t="shared" si="5"/>
        <v>293.54000000000002</v>
      </c>
      <c r="AS6" s="21">
        <f t="shared" si="5"/>
        <v>224.6</v>
      </c>
      <c r="AT6" s="20" t="str">
        <f>IF(AT7="","",IF(AT7="-","【-】","【"&amp;SUBSTITUTE(TEXT(AT7,"#,##0.00"),"-","△")&amp;"】"))</f>
        <v>【208.93】</v>
      </c>
      <c r="AU6" s="21">
        <f>IF(AU7="",NA(),AU7)</f>
        <v>1493.9</v>
      </c>
      <c r="AV6" s="21">
        <f t="shared" ref="AV6:BD6" si="6">IF(AV7="",NA(),AV7)</f>
        <v>884.39</v>
      </c>
      <c r="AW6" s="21">
        <f t="shared" si="6"/>
        <v>730.48</v>
      </c>
      <c r="AX6" s="21">
        <f t="shared" si="6"/>
        <v>690.55</v>
      </c>
      <c r="AY6" s="21">
        <f t="shared" si="6"/>
        <v>679.89</v>
      </c>
      <c r="AZ6" s="21">
        <f t="shared" si="6"/>
        <v>256.37</v>
      </c>
      <c r="BA6" s="21">
        <f t="shared" si="6"/>
        <v>135.35</v>
      </c>
      <c r="BB6" s="21">
        <f t="shared" si="6"/>
        <v>150.91999999999999</v>
      </c>
      <c r="BC6" s="21">
        <f t="shared" si="6"/>
        <v>151.72</v>
      </c>
      <c r="BD6" s="21">
        <f t="shared" si="6"/>
        <v>132.16</v>
      </c>
      <c r="BE6" s="20" t="str">
        <f>IF(BE7="","",IF(BE7="-","【-】","【"&amp;SUBSTITUTE(TEXT(BE7,"#,##0.00"),"-","△")&amp;"】"))</f>
        <v>【136.43】</v>
      </c>
      <c r="BF6" s="21">
        <f>IF(BF7="",NA(),BF7)</f>
        <v>812.67</v>
      </c>
      <c r="BG6" s="21">
        <f t="shared" ref="BG6:BO6" si="7">IF(BG7="",NA(),BG7)</f>
        <v>822.16</v>
      </c>
      <c r="BH6" s="21">
        <f t="shared" si="7"/>
        <v>793.92</v>
      </c>
      <c r="BI6" s="21">
        <f t="shared" si="7"/>
        <v>777.08</v>
      </c>
      <c r="BJ6" s="21">
        <f t="shared" si="7"/>
        <v>752.95</v>
      </c>
      <c r="BK6" s="21">
        <f t="shared" si="7"/>
        <v>862.99</v>
      </c>
      <c r="BL6" s="21">
        <f t="shared" si="7"/>
        <v>782.91</v>
      </c>
      <c r="BM6" s="21">
        <f t="shared" si="7"/>
        <v>783.21</v>
      </c>
      <c r="BN6" s="21">
        <f t="shared" si="7"/>
        <v>902.04</v>
      </c>
      <c r="BO6" s="21">
        <f t="shared" si="7"/>
        <v>992.16</v>
      </c>
      <c r="BP6" s="20" t="str">
        <f>IF(BP7="","",IF(BP7="-","【-】","【"&amp;SUBSTITUTE(TEXT(BP7,"#,##0.00"),"-","△")&amp;"】"))</f>
        <v>【967.97】</v>
      </c>
      <c r="BQ6" s="21">
        <f>IF(BQ7="",NA(),BQ7)</f>
        <v>16.690000000000001</v>
      </c>
      <c r="BR6" s="21">
        <f t="shared" ref="BR6:BZ6" si="8">IF(BR7="",NA(),BR7)</f>
        <v>16.440000000000001</v>
      </c>
      <c r="BS6" s="21">
        <f t="shared" si="8"/>
        <v>17.45</v>
      </c>
      <c r="BT6" s="21">
        <f t="shared" si="8"/>
        <v>16.989999999999998</v>
      </c>
      <c r="BU6" s="21">
        <f t="shared" si="8"/>
        <v>16.34</v>
      </c>
      <c r="BV6" s="21">
        <f t="shared" si="8"/>
        <v>50.06</v>
      </c>
      <c r="BW6" s="21">
        <f t="shared" si="8"/>
        <v>49.38</v>
      </c>
      <c r="BX6" s="21">
        <f t="shared" si="8"/>
        <v>48.53</v>
      </c>
      <c r="BY6" s="21">
        <f t="shared" si="8"/>
        <v>46.11</v>
      </c>
      <c r="BZ6" s="21">
        <f t="shared" si="8"/>
        <v>45.55</v>
      </c>
      <c r="CA6" s="20" t="str">
        <f>IF(CA7="","",IF(CA7="-","【-】","【"&amp;SUBSTITUTE(TEXT(CA7,"#,##0.00"),"-","△")&amp;"】"))</f>
        <v>【46.20】</v>
      </c>
      <c r="CB6" s="21">
        <f>IF(CB7="",NA(),CB7)</f>
        <v>336.31</v>
      </c>
      <c r="CC6" s="21">
        <f t="shared" ref="CC6:CK6" si="9">IF(CC7="",NA(),CC7)</f>
        <v>343.04</v>
      </c>
      <c r="CD6" s="21">
        <f t="shared" si="9"/>
        <v>328.62</v>
      </c>
      <c r="CE6" s="21">
        <f t="shared" si="9"/>
        <v>329.65</v>
      </c>
      <c r="CF6" s="21">
        <f t="shared" si="9"/>
        <v>347.24</v>
      </c>
      <c r="CG6" s="21">
        <f t="shared" si="9"/>
        <v>309.22000000000003</v>
      </c>
      <c r="CH6" s="21">
        <f t="shared" si="9"/>
        <v>316.97000000000003</v>
      </c>
      <c r="CI6" s="21">
        <f t="shared" si="9"/>
        <v>326.17</v>
      </c>
      <c r="CJ6" s="21">
        <f t="shared" si="9"/>
        <v>336.93</v>
      </c>
      <c r="CK6" s="21">
        <f t="shared" si="9"/>
        <v>331.17</v>
      </c>
      <c r="CL6" s="20" t="str">
        <f>IF(CL7="","",IF(CL7="-","【-】","【"&amp;SUBSTITUTE(TEXT(CL7,"#,##0.00"),"-","△")&amp;"】"))</f>
        <v>【332.82】</v>
      </c>
      <c r="CM6" s="21">
        <f>IF(CM7="",NA(),CM7)</f>
        <v>100</v>
      </c>
      <c r="CN6" s="21">
        <f t="shared" ref="CN6:CV6" si="10">IF(CN7="",NA(),CN7)</f>
        <v>100</v>
      </c>
      <c r="CO6" s="21">
        <f t="shared" si="10"/>
        <v>100</v>
      </c>
      <c r="CP6" s="21">
        <f t="shared" si="10"/>
        <v>100</v>
      </c>
      <c r="CQ6" s="21">
        <f t="shared" si="10"/>
        <v>100</v>
      </c>
      <c r="CR6" s="21">
        <f t="shared" si="10"/>
        <v>47.35</v>
      </c>
      <c r="CS6" s="21">
        <f t="shared" si="10"/>
        <v>46.36</v>
      </c>
      <c r="CT6" s="21">
        <f t="shared" si="10"/>
        <v>46.45</v>
      </c>
      <c r="CU6" s="21">
        <f t="shared" si="10"/>
        <v>45.36</v>
      </c>
      <c r="CV6" s="21">
        <f t="shared" si="10"/>
        <v>45.93</v>
      </c>
      <c r="CW6" s="20" t="str">
        <f>IF(CW7="","",IF(CW7="-","【-】","【"&amp;SUBSTITUTE(TEXT(CW7,"#,##0.00"),"-","△")&amp;"】"))</f>
        <v>【46.29】</v>
      </c>
      <c r="CX6" s="21">
        <f>IF(CX7="",NA(),CX7)</f>
        <v>100</v>
      </c>
      <c r="CY6" s="21">
        <f t="shared" ref="CY6:DG6" si="11">IF(CY7="",NA(),CY7)</f>
        <v>100</v>
      </c>
      <c r="CZ6" s="21">
        <f t="shared" si="11"/>
        <v>100</v>
      </c>
      <c r="DA6" s="21">
        <f t="shared" si="11"/>
        <v>100</v>
      </c>
      <c r="DB6" s="21">
        <f t="shared" si="11"/>
        <v>100</v>
      </c>
      <c r="DC6" s="21">
        <f t="shared" si="11"/>
        <v>81.209999999999994</v>
      </c>
      <c r="DD6" s="21">
        <f t="shared" si="11"/>
        <v>83.08</v>
      </c>
      <c r="DE6" s="21">
        <f t="shared" si="11"/>
        <v>82.61</v>
      </c>
      <c r="DF6" s="21">
        <f t="shared" si="11"/>
        <v>82.21</v>
      </c>
      <c r="DG6" s="21">
        <f t="shared" si="11"/>
        <v>82.98</v>
      </c>
      <c r="DH6" s="20" t="str">
        <f>IF(DH7="","",IF(DH7="-","【-】","【"&amp;SUBSTITUTE(TEXT(DH7,"#,##0.00"),"-","△")&amp;"】"))</f>
        <v>【82.56】</v>
      </c>
      <c r="DI6" s="21">
        <f>IF(DI7="",NA(),DI7)</f>
        <v>79.7</v>
      </c>
      <c r="DJ6" s="21">
        <f t="shared" ref="DJ6:DR6" si="12">IF(DJ7="",NA(),DJ7)</f>
        <v>78.16</v>
      </c>
      <c r="DK6" s="21">
        <f t="shared" si="12"/>
        <v>79.59</v>
      </c>
      <c r="DL6" s="21">
        <f t="shared" si="12"/>
        <v>78.77</v>
      </c>
      <c r="DM6" s="21">
        <f t="shared" si="12"/>
        <v>80.11</v>
      </c>
      <c r="DN6" s="21">
        <f t="shared" si="12"/>
        <v>39.64</v>
      </c>
      <c r="DO6" s="21">
        <f t="shared" si="12"/>
        <v>33.75</v>
      </c>
      <c r="DP6" s="21">
        <f t="shared" si="12"/>
        <v>36.21</v>
      </c>
      <c r="DQ6" s="21">
        <f t="shared" si="12"/>
        <v>39.69</v>
      </c>
      <c r="DR6" s="21">
        <f t="shared" si="12"/>
        <v>39.700000000000003</v>
      </c>
      <c r="DS6" s="20" t="str">
        <f>IF(DS7="","",IF(DS7="-","【-】","【"&amp;SUBSTITUTE(TEXT(DS7,"#,##0.00"),"-","△")&amp;"】"))</f>
        <v>【39.62】</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2023</v>
      </c>
      <c r="C7" s="23">
        <v>12246</v>
      </c>
      <c r="D7" s="23">
        <v>46</v>
      </c>
      <c r="E7" s="23">
        <v>18</v>
      </c>
      <c r="F7" s="23">
        <v>1</v>
      </c>
      <c r="G7" s="23">
        <v>0</v>
      </c>
      <c r="H7" s="23" t="s">
        <v>96</v>
      </c>
      <c r="I7" s="23" t="s">
        <v>97</v>
      </c>
      <c r="J7" s="23" t="s">
        <v>98</v>
      </c>
      <c r="K7" s="23" t="s">
        <v>99</v>
      </c>
      <c r="L7" s="23" t="s">
        <v>100</v>
      </c>
      <c r="M7" s="23" t="s">
        <v>101</v>
      </c>
      <c r="N7" s="24" t="s">
        <v>102</v>
      </c>
      <c r="O7" s="24">
        <v>22.96</v>
      </c>
      <c r="P7" s="24">
        <v>1.52</v>
      </c>
      <c r="Q7" s="24">
        <v>100</v>
      </c>
      <c r="R7" s="24">
        <v>2337</v>
      </c>
      <c r="S7" s="24">
        <v>97999</v>
      </c>
      <c r="T7" s="24">
        <v>594.5</v>
      </c>
      <c r="U7" s="24">
        <v>164.84</v>
      </c>
      <c r="V7" s="24">
        <v>1475</v>
      </c>
      <c r="W7" s="24">
        <v>0.02</v>
      </c>
      <c r="X7" s="24">
        <v>73750</v>
      </c>
      <c r="Y7" s="24">
        <v>100.21</v>
      </c>
      <c r="Z7" s="24">
        <v>100.24</v>
      </c>
      <c r="AA7" s="24">
        <v>100.1</v>
      </c>
      <c r="AB7" s="24">
        <v>100.08</v>
      </c>
      <c r="AC7" s="24">
        <v>100.12</v>
      </c>
      <c r="AD7" s="24">
        <v>89.75</v>
      </c>
      <c r="AE7" s="24">
        <v>96.14</v>
      </c>
      <c r="AF7" s="24">
        <v>95.6</v>
      </c>
      <c r="AG7" s="24">
        <v>93.57</v>
      </c>
      <c r="AH7" s="24">
        <v>96.48</v>
      </c>
      <c r="AI7" s="24">
        <v>96.59</v>
      </c>
      <c r="AJ7" s="24">
        <v>0</v>
      </c>
      <c r="AK7" s="24">
        <v>0</v>
      </c>
      <c r="AL7" s="24">
        <v>0</v>
      </c>
      <c r="AM7" s="24">
        <v>0</v>
      </c>
      <c r="AN7" s="24">
        <v>0</v>
      </c>
      <c r="AO7" s="24">
        <v>249.76</v>
      </c>
      <c r="AP7" s="24">
        <v>237</v>
      </c>
      <c r="AQ7" s="24">
        <v>257.23</v>
      </c>
      <c r="AR7" s="24">
        <v>293.54000000000002</v>
      </c>
      <c r="AS7" s="24">
        <v>224.6</v>
      </c>
      <c r="AT7" s="24">
        <v>208.93</v>
      </c>
      <c r="AU7" s="24">
        <v>1493.9</v>
      </c>
      <c r="AV7" s="24">
        <v>884.39</v>
      </c>
      <c r="AW7" s="24">
        <v>730.48</v>
      </c>
      <c r="AX7" s="24">
        <v>690.55</v>
      </c>
      <c r="AY7" s="24">
        <v>679.89</v>
      </c>
      <c r="AZ7" s="24">
        <v>256.37</v>
      </c>
      <c r="BA7" s="24">
        <v>135.35</v>
      </c>
      <c r="BB7" s="24">
        <v>150.91999999999999</v>
      </c>
      <c r="BC7" s="24">
        <v>151.72</v>
      </c>
      <c r="BD7" s="24">
        <v>132.16</v>
      </c>
      <c r="BE7" s="24">
        <v>136.43</v>
      </c>
      <c r="BF7" s="24">
        <v>812.67</v>
      </c>
      <c r="BG7" s="24">
        <v>822.16</v>
      </c>
      <c r="BH7" s="24">
        <v>793.92</v>
      </c>
      <c r="BI7" s="24">
        <v>777.08</v>
      </c>
      <c r="BJ7" s="24">
        <v>752.95</v>
      </c>
      <c r="BK7" s="24">
        <v>862.99</v>
      </c>
      <c r="BL7" s="24">
        <v>782.91</v>
      </c>
      <c r="BM7" s="24">
        <v>783.21</v>
      </c>
      <c r="BN7" s="24">
        <v>902.04</v>
      </c>
      <c r="BO7" s="24">
        <v>992.16</v>
      </c>
      <c r="BP7" s="24">
        <v>967.97</v>
      </c>
      <c r="BQ7" s="24">
        <v>16.690000000000001</v>
      </c>
      <c r="BR7" s="24">
        <v>16.440000000000001</v>
      </c>
      <c r="BS7" s="24">
        <v>17.45</v>
      </c>
      <c r="BT7" s="24">
        <v>16.989999999999998</v>
      </c>
      <c r="BU7" s="24">
        <v>16.34</v>
      </c>
      <c r="BV7" s="24">
        <v>50.06</v>
      </c>
      <c r="BW7" s="24">
        <v>49.38</v>
      </c>
      <c r="BX7" s="24">
        <v>48.53</v>
      </c>
      <c r="BY7" s="24">
        <v>46.11</v>
      </c>
      <c r="BZ7" s="24">
        <v>45.55</v>
      </c>
      <c r="CA7" s="24">
        <v>46.2</v>
      </c>
      <c r="CB7" s="24">
        <v>336.31</v>
      </c>
      <c r="CC7" s="24">
        <v>343.04</v>
      </c>
      <c r="CD7" s="24">
        <v>328.62</v>
      </c>
      <c r="CE7" s="24">
        <v>329.65</v>
      </c>
      <c r="CF7" s="24">
        <v>347.24</v>
      </c>
      <c r="CG7" s="24">
        <v>309.22000000000003</v>
      </c>
      <c r="CH7" s="24">
        <v>316.97000000000003</v>
      </c>
      <c r="CI7" s="24">
        <v>326.17</v>
      </c>
      <c r="CJ7" s="24">
        <v>336.93</v>
      </c>
      <c r="CK7" s="24">
        <v>331.17</v>
      </c>
      <c r="CL7" s="24">
        <v>332.82</v>
      </c>
      <c r="CM7" s="24">
        <v>100</v>
      </c>
      <c r="CN7" s="24">
        <v>100</v>
      </c>
      <c r="CO7" s="24">
        <v>100</v>
      </c>
      <c r="CP7" s="24">
        <v>100</v>
      </c>
      <c r="CQ7" s="24">
        <v>100</v>
      </c>
      <c r="CR7" s="24">
        <v>47.35</v>
      </c>
      <c r="CS7" s="24">
        <v>46.36</v>
      </c>
      <c r="CT7" s="24">
        <v>46.45</v>
      </c>
      <c r="CU7" s="24">
        <v>45.36</v>
      </c>
      <c r="CV7" s="24">
        <v>45.93</v>
      </c>
      <c r="CW7" s="24">
        <v>46.29</v>
      </c>
      <c r="CX7" s="24">
        <v>100</v>
      </c>
      <c r="CY7" s="24">
        <v>100</v>
      </c>
      <c r="CZ7" s="24">
        <v>100</v>
      </c>
      <c r="DA7" s="24">
        <v>100</v>
      </c>
      <c r="DB7" s="24">
        <v>100</v>
      </c>
      <c r="DC7" s="24">
        <v>81.209999999999994</v>
      </c>
      <c r="DD7" s="24">
        <v>83.08</v>
      </c>
      <c r="DE7" s="24">
        <v>82.61</v>
      </c>
      <c r="DF7" s="24">
        <v>82.21</v>
      </c>
      <c r="DG7" s="24">
        <v>82.98</v>
      </c>
      <c r="DH7" s="24">
        <v>82.56</v>
      </c>
      <c r="DI7" s="24">
        <v>79.7</v>
      </c>
      <c r="DJ7" s="24">
        <v>78.16</v>
      </c>
      <c r="DK7" s="24">
        <v>79.59</v>
      </c>
      <c r="DL7" s="24">
        <v>78.77</v>
      </c>
      <c r="DM7" s="24">
        <v>80.11</v>
      </c>
      <c r="DN7" s="24">
        <v>39.64</v>
      </c>
      <c r="DO7" s="24">
        <v>33.75</v>
      </c>
      <c r="DP7" s="24">
        <v>36.21</v>
      </c>
      <c r="DQ7" s="24">
        <v>39.69</v>
      </c>
      <c r="DR7" s="24">
        <v>39.700000000000003</v>
      </c>
      <c r="DS7" s="24">
        <v>39.619999999999997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2024-12-19T01:36:02Z</dcterms:created>
  <dcterms:modified xsi:type="dcterms:W3CDTF">2025-03-05T02:45:48Z</dcterms:modified>
</cp:coreProperties>
</file>