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4332"/>
  <workbookPr/>
  <xr:revisionPtr xr6:coauthVersionLast="47" xr6:coauthVersionMax="47" documentId="13_ncr:1_{27E600D4-C1BE-42E2-BC36-BBE3C6B2E426}" revIDLastSave="0" xr10:uidLastSave="{00000000-0000-0000-0000-000000000000}"/>
  <workbookProtection lockStructure="1" workbookAlgorithmName="SHA-512" workbookHashValue="H1dgMXJrEeDnY/mzSbX7hyZhKUFR2xJl8Wx4SQ9VWXhXihnY8z5vFEWMdYeFvEKdSeuGfLFfnQ9W7xiJAPpX3g==" workbookSaltValue="BVmLztvd3/8jK51FcHKKPQ==" workbookSpinCount="100000"/>
  <bookViews>
    <workbookView xr2:uid="{00000000-000D-0000-FFFF-FFFF00000000}" windowHeight="15840" windowWidth="29040" xWindow="-120" yWindow="-120"/>
  </bookViews>
  <sheets>
    <sheet r:id="rId1" name="法適用_下水道事業" sheetId="4"/>
    <sheet r:id="rId2" name="データ" sheetId="5" state="hidden"/>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I10" i="4" s="1"/>
  <c r="N6" i="5"/>
  <c r="B10" i="4" s="1"/>
  <c r="M6" i="5"/>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F85" i="4"/>
  <c r="E85" i="4"/>
  <c r="AL10" i="4"/>
  <c r="AD10" i="4"/>
  <c r="AD8" i="4"/>
  <c r="I8" i="4"/>
</calcChain>
</file>

<file path=xl/sharedStrings.xml><?xml version="1.0" encoding="utf-8"?>
<sst xmlns="http://schemas.openxmlformats.org/spreadsheetml/2006/main" count="231" uniqueCount="115">
  <si>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</si>
  <si>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</si>
  <si>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</si>
  <si>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</si>
  <si>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</si>
  <si>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</si>
  <si>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</si>
  <si>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</si>
  <si>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</si>
  <si>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</si>
  <si>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</si>
  <si>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</si>
  <si>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</si>
  <si>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</si>
  <si>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</si>
  <si>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</si>
  <si>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</si>
  <si>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</si>
  <si>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</si>
  <si>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</si>
  <si>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</si>
  <si>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</si>
  <si>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</si>
  <si>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</si>
  <si>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</si>
  <si>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</si>
  <si>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</si>
  <si>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</si>
  <si>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</si>
  <si>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</si>
  <si>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</si>
  <si>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</si>
  <si>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</si>
  <si>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</si>
  <si>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</si>
  <si>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</si>
  <si>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</si>
  <si>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</si>
  <si>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</si>
  <si>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</si>
  <si>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</si>
  <si>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</si>
  <si>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</si>
  <si>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</si>
  <si>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</si>
  <si>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</si>
  <si>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</si>
  <si>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</si>
  <si>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</si>
  <si>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</si>
  <si>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</si>
  <si>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</si>
  <si>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</si>
  <si>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</si>
  <si>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</si>
  <si>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</si>
  <si>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</si>
  <si>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</si>
  <si>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</si>
  <si>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</si>
  <si>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</si>
  <si>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</si>
  <si>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</si>
  <si>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</si>
  <si>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</si>
  <si>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</si>
  <si>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</si>
  <si>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</si>
  <si>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</si>
  <si>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</si>
  <si>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</si>
  <si>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</si>
  <si>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</si>
  <si>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</si>
  <si>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</si>
  <si>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</si>
  <si>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</si>
  <si>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</si>
  <si>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</si>
  <si>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</si>
  <si>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</si>
  <si>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</si>
  <si>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</si>
  <si>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</si>
  <si>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</si>
  <si>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</si>
  <si>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</si>
  <si>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</si>
  <si>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</si>
  <si>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</si>
  <si>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</si>
  <si>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</si>
  <si>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</si>
  <si>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</si>
  <si>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</si>
  <si>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</si>
  <si>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千歳市</t>
  </si>
  <si>
    <t>法適用</t>
  </si>
  <si>
    <t>下水道事業</t>
  </si>
  <si>
    <t>公共下水道</t>
  </si>
  <si>
    <t>Bd1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</si>
  <si>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</si>
  <si>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</si>
  <si>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</si>
  <si>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</si>
  <si>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</si>
  <si>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</si>
  <si>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</si>
  <si>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</si>
  <si>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</si>
  <si>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</si>
  <si>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</si>
  <si>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r>
      <t>①有形固定資産減価償却率は、機械・電気設備等において、資産の老朽化度合は年々上昇しており、類似団体平均値を上回っている。
②管渠老朽化率は、上昇傾向で類似団体平均値を上回っており、法定耐用年数を超えた管渠の延長は増加している。
③管渠改善率は、管渠の老朽化が進んでいるなかで劣化状況を見極め更新の必要性を判断し整備を行って</t>
    </r>
    <r>
      <rPr>
        <sz val="11"/>
        <rFont val="ＭＳ ゴシック"/>
        <family val="3"/>
        <charset val="128"/>
      </rPr>
      <t>おり</t>
    </r>
    <r>
      <rPr>
        <sz val="11"/>
        <color theme="1"/>
        <rFont val="ＭＳ ゴシック"/>
        <family val="3"/>
        <charset val="128"/>
      </rPr>
      <t>、類似団体平均値を上回っている。</t>
    </r>
    <rPh sb="115" eb="117">
      <t>カンキョ</t>
    </rPh>
    <rPh sb="117" eb="120">
      <t>カイゼンリツ</t>
    </rPh>
    <rPh sb="122" eb="124">
      <t>カンキョ</t>
    </rPh>
    <rPh sb="125" eb="128">
      <t>ロウキュウカ</t>
    </rPh>
    <rPh sb="129" eb="130">
      <t>スス</t>
    </rPh>
    <rPh sb="137" eb="139">
      <t>レッカ</t>
    </rPh>
    <rPh sb="139" eb="141">
      <t>ジョウキョウ</t>
    </rPh>
    <rPh sb="142" eb="144">
      <t>ミキワ</t>
    </rPh>
    <rPh sb="145" eb="147">
      <t>コウシン</t>
    </rPh>
    <rPh sb="148" eb="151">
      <t>ヒツヨウセイ</t>
    </rPh>
    <rPh sb="152" eb="154">
      <t>ハンダン</t>
    </rPh>
    <rPh sb="155" eb="157">
      <t>セイビ</t>
    </rPh>
    <rPh sb="158" eb="159">
      <t>オコナ</t>
    </rPh>
    <rPh sb="164" eb="166">
      <t>ルイジ</t>
    </rPh>
    <rPh sb="166" eb="168">
      <t>ダンタイ</t>
    </rPh>
    <rPh sb="168" eb="170">
      <t>ヘイキン</t>
    </rPh>
    <rPh sb="170" eb="171">
      <t>アタイ</t>
    </rPh>
    <rPh sb="172" eb="174">
      <t>ウワマワ</t>
    </rPh>
    <phoneticPr fontId="4"/>
  </si>
  <si>
    <t>①経常収支比率は、100％以上を保っており、健全な経営状況を確保している。
②累積欠損金は発生していない。
③流動比率は、100%以上を保っており、短期的な債務に対する支払能力は十分に確保されている。
④企業債残高対事業規模比率は、類似団体平均値を大きく下回っている。
⑤経費回収率は、収益の増加率よりも費用の増加率が高いことにより前年度を下回り、類似団体平均値よりも下回っている。
⑥汚水処理原価は、有収水量の増加率よりも汚水処理費の増加率が高いことにより前年度を上回ったものの、類似団体平均値を大きく下回る水準となっている。
⑦施設利用率は、類似団体平均値と比較して高い水準を保っている。
⑧水洗化率は、水洗化がほぼ完了し、類似団体平均値と比較して高い水準を保っている。</t>
    <rPh sb="143" eb="145">
      <t>シュウエキ</t>
    </rPh>
    <rPh sb="146" eb="149">
      <t>ゾウカリツ</t>
    </rPh>
    <rPh sb="152" eb="154">
      <t>ヒヨウ</t>
    </rPh>
    <rPh sb="170" eb="171">
      <t>シタ</t>
    </rPh>
    <rPh sb="201" eb="205">
      <t>ユウシュウスイリョウ</t>
    </rPh>
    <rPh sb="206" eb="207">
      <t>ゾウ</t>
    </rPh>
    <rPh sb="218" eb="221">
      <t>ゾウカリツ</t>
    </rPh>
    <rPh sb="222" eb="223">
      <t>タカ</t>
    </rPh>
    <rPh sb="233" eb="235">
      <t>ウワマワ</t>
    </rPh>
    <rPh sb="255" eb="256">
      <t>スイ</t>
    </rPh>
    <phoneticPr fontId="4"/>
  </si>
  <si>
    <t>　経常収支比率及び経費回収率などが低下傾向であり、両指標とも類似団体平均値よりも下回っているが、その他の指標においては、類似団体平均値と比較して良好な経営状況を維持している。
　今後は、施設・設備の老朽化による修繕等の維持管理費の増加など、将来に向けた課題もあることから、下水道事業経営計画に基づき、経営基盤の強化を図り、ストックマネジメント計画による老朽化施設の重要度・優先度を踏まえた計画的な更新を進めるとともに、施設の適切な維持管理を行い、安定的な事業運営を継続していく。</t>
    <rPh sb="19" eb="21">
      <t>ケイコウ</t>
    </rPh>
    <rPh sb="30" eb="34">
      <t>ルイジダンタイ</t>
    </rPh>
    <rPh sb="34" eb="37">
      <t>ヘイキンチ</t>
    </rPh>
    <rPh sb="40" eb="42">
      <t>シタマワ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</si>
</sst>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formatCode="#,##0.00;&quot;△&quot;#,##0.00;&quot;-&quot;">
                  <c:v>0.15</c:v>
                </c:pt>
                <c:pt idx="4" formatCode="#,##0.00;&quot;△&quot;#,##0.00;&quot;-&quot;">
                  <c:v>0.16</c:v>
                </c:pt>
              </c:numCache>
            </c:numRef>
          </c:val>
          <c:extLst>
            <c:ext xmlns:c16="http://schemas.microsoft.com/office/drawing/2014/chart" uri="{C3380CC4-5D6E-409C-BE32-E72D297353CC}">
              <c16:uniqueId val="{00000000-3CA5-46EE-BA87-243D25ED77D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0.09</c:v>
                </c:pt>
                <c:pt idx="2">
                  <c:v>0.17</c:v>
                </c:pt>
                <c:pt idx="3">
                  <c:v>0.13</c:v>
                </c:pt>
                <c:pt idx="4">
                  <c:v>0.06</c:v>
                </c:pt>
              </c:numCache>
            </c:numRef>
          </c:val>
          <c:smooth val="0"/>
          <c:extLst>
            <c:ext xmlns:c16="http://schemas.microsoft.com/office/drawing/2014/chart" uri="{C3380CC4-5D6E-409C-BE32-E72D297353CC}">
              <c16:uniqueId val="{00000001-3CA5-46EE-BA87-243D25ED77D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77.23</c:v>
                </c:pt>
                <c:pt idx="1">
                  <c:v>72.45</c:v>
                </c:pt>
                <c:pt idx="2">
                  <c:v>75.56</c:v>
                </c:pt>
                <c:pt idx="3">
                  <c:v>76.45</c:v>
                </c:pt>
                <c:pt idx="4">
                  <c:v>75.55</c:v>
                </c:pt>
              </c:numCache>
            </c:numRef>
          </c:val>
          <c:extLst>
            <c:ext xmlns:c16="http://schemas.microsoft.com/office/drawing/2014/chart" uri="{C3380CC4-5D6E-409C-BE32-E72D297353CC}">
              <c16:uniqueId val="{00000000-B510-441A-B867-8F193468540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68.31</c:v>
                </c:pt>
                <c:pt idx="1">
                  <c:v>65.28</c:v>
                </c:pt>
                <c:pt idx="2">
                  <c:v>64.92</c:v>
                </c:pt>
                <c:pt idx="3">
                  <c:v>64.14</c:v>
                </c:pt>
                <c:pt idx="4">
                  <c:v>63.71</c:v>
                </c:pt>
              </c:numCache>
            </c:numRef>
          </c:val>
          <c:smooth val="0"/>
          <c:extLst>
            <c:ext xmlns:c16="http://schemas.microsoft.com/office/drawing/2014/chart" uri="{C3380CC4-5D6E-409C-BE32-E72D297353CC}">
              <c16:uniqueId val="{00000001-B510-441A-B867-8F193468540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99.92</c:v>
                </c:pt>
                <c:pt idx="1">
                  <c:v>99.93</c:v>
                </c:pt>
                <c:pt idx="2">
                  <c:v>99.93</c:v>
                </c:pt>
                <c:pt idx="3">
                  <c:v>99.93</c:v>
                </c:pt>
                <c:pt idx="4">
                  <c:v>99.93</c:v>
                </c:pt>
              </c:numCache>
            </c:numRef>
          </c:val>
          <c:extLst>
            <c:ext xmlns:c16="http://schemas.microsoft.com/office/drawing/2014/chart" uri="{C3380CC4-5D6E-409C-BE32-E72D297353CC}">
              <c16:uniqueId val="{00000000-2A6B-4046-8CDF-364F6B3260D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92.62</c:v>
                </c:pt>
                <c:pt idx="1">
                  <c:v>92.72</c:v>
                </c:pt>
                <c:pt idx="2">
                  <c:v>92.88</c:v>
                </c:pt>
                <c:pt idx="3">
                  <c:v>92.9</c:v>
                </c:pt>
                <c:pt idx="4">
                  <c:v>92.89</c:v>
                </c:pt>
              </c:numCache>
            </c:numRef>
          </c:val>
          <c:smooth val="0"/>
          <c:extLst>
            <c:ext xmlns:c16="http://schemas.microsoft.com/office/drawing/2014/chart" uri="{C3380CC4-5D6E-409C-BE32-E72D297353CC}">
              <c16:uniqueId val="{00000001-2A6B-4046-8CDF-364F6B3260D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108.49</c:v>
                </c:pt>
                <c:pt idx="1">
                  <c:v>105.43</c:v>
                </c:pt>
                <c:pt idx="2">
                  <c:v>102.51</c:v>
                </c:pt>
                <c:pt idx="3">
                  <c:v>103.07</c:v>
                </c:pt>
                <c:pt idx="4">
                  <c:v>103.4</c:v>
                </c:pt>
              </c:numCache>
            </c:numRef>
          </c:val>
          <c:extLst>
            <c:ext xmlns:c16="http://schemas.microsoft.com/office/drawing/2014/chart" uri="{C3380CC4-5D6E-409C-BE32-E72D297353CC}">
              <c16:uniqueId val="{00000000-13CF-4E0E-A40A-1BAB1A2C294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106.99</c:v>
                </c:pt>
                <c:pt idx="1">
                  <c:v>107.85</c:v>
                </c:pt>
                <c:pt idx="2">
                  <c:v>108.04</c:v>
                </c:pt>
                <c:pt idx="3">
                  <c:v>107.49</c:v>
                </c:pt>
                <c:pt idx="4">
                  <c:v>107.64</c:v>
                </c:pt>
              </c:numCache>
            </c:numRef>
          </c:val>
          <c:smooth val="0"/>
          <c:extLst>
            <c:ext xmlns:c16="http://schemas.microsoft.com/office/drawing/2014/chart" uri="{C3380CC4-5D6E-409C-BE32-E72D297353CC}">
              <c16:uniqueId val="{00000001-13CF-4E0E-A40A-1BAB1A2C294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51.97</c:v>
                </c:pt>
                <c:pt idx="1">
                  <c:v>53.92</c:v>
                </c:pt>
                <c:pt idx="2">
                  <c:v>55.64</c:v>
                </c:pt>
                <c:pt idx="3">
                  <c:v>56.99</c:v>
                </c:pt>
                <c:pt idx="4">
                  <c:v>57.38</c:v>
                </c:pt>
              </c:numCache>
            </c:numRef>
          </c:val>
          <c:extLst>
            <c:ext xmlns:c16="http://schemas.microsoft.com/office/drawing/2014/chart" uri="{C3380CC4-5D6E-409C-BE32-E72D297353CC}">
              <c16:uniqueId val="{00000000-6F0B-4F9B-9878-A61AEFCB560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26.36</c:v>
                </c:pt>
                <c:pt idx="1">
                  <c:v>23.79</c:v>
                </c:pt>
                <c:pt idx="2">
                  <c:v>25.66</c:v>
                </c:pt>
                <c:pt idx="3">
                  <c:v>27.46</c:v>
                </c:pt>
                <c:pt idx="4">
                  <c:v>29.93</c:v>
                </c:pt>
              </c:numCache>
            </c:numRef>
          </c:val>
          <c:smooth val="0"/>
          <c:extLst>
            <c:ext xmlns:c16="http://schemas.microsoft.com/office/drawing/2014/chart" uri="{C3380CC4-5D6E-409C-BE32-E72D297353CC}">
              <c16:uniqueId val="{00000001-6F0B-4F9B-9878-A61AEFCB560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2.2799999999999998</c:v>
                </c:pt>
                <c:pt idx="1">
                  <c:v>2.75</c:v>
                </c:pt>
                <c:pt idx="2">
                  <c:v>3.38</c:v>
                </c:pt>
                <c:pt idx="3">
                  <c:v>4.34</c:v>
                </c:pt>
                <c:pt idx="4">
                  <c:v>6.38</c:v>
                </c:pt>
              </c:numCache>
            </c:numRef>
          </c:val>
          <c:extLst>
            <c:ext xmlns:c16="http://schemas.microsoft.com/office/drawing/2014/chart" uri="{C3380CC4-5D6E-409C-BE32-E72D297353CC}">
              <c16:uniqueId val="{00000000-213E-49B2-ACA8-B6FDB6500F1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1.43</c:v>
                </c:pt>
                <c:pt idx="1">
                  <c:v>1.22</c:v>
                </c:pt>
                <c:pt idx="2">
                  <c:v>1.61</c:v>
                </c:pt>
                <c:pt idx="3">
                  <c:v>2.08</c:v>
                </c:pt>
                <c:pt idx="4">
                  <c:v>2.74</c:v>
                </c:pt>
              </c:numCache>
            </c:numRef>
          </c:val>
          <c:smooth val="0"/>
          <c:extLst>
            <c:ext xmlns:c16="http://schemas.microsoft.com/office/drawing/2014/chart" uri="{C3380CC4-5D6E-409C-BE32-E72D297353CC}">
              <c16:uniqueId val="{00000001-213E-49B2-ACA8-B6FDB6500F1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47E-4174-997C-2F3D77F1512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7.42</c:v>
                </c:pt>
                <c:pt idx="1">
                  <c:v>4.72</c:v>
                </c:pt>
                <c:pt idx="2">
                  <c:v>4.49</c:v>
                </c:pt>
                <c:pt idx="3">
                  <c:v>5.41</c:v>
                </c:pt>
                <c:pt idx="4">
                  <c:v>5.61</c:v>
                </c:pt>
              </c:numCache>
            </c:numRef>
          </c:val>
          <c:smooth val="0"/>
          <c:extLst>
            <c:ext xmlns:c16="http://schemas.microsoft.com/office/drawing/2014/chart" uri="{C3380CC4-5D6E-409C-BE32-E72D297353CC}">
              <c16:uniqueId val="{00000001-E47E-4174-997C-2F3D77F1512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302.63</c:v>
                </c:pt>
                <c:pt idx="1">
                  <c:v>314.54000000000002</c:v>
                </c:pt>
                <c:pt idx="2">
                  <c:v>276.20999999999998</c:v>
                </c:pt>
                <c:pt idx="3">
                  <c:v>303.77999999999997</c:v>
                </c:pt>
                <c:pt idx="4">
                  <c:v>213.77</c:v>
                </c:pt>
              </c:numCache>
            </c:numRef>
          </c:val>
          <c:extLst>
            <c:ext xmlns:c16="http://schemas.microsoft.com/office/drawing/2014/chart" uri="{C3380CC4-5D6E-409C-BE32-E72D297353CC}">
              <c16:uniqueId val="{00000000-D5A2-45B3-B7D5-EE64491ED46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68.180000000000007</c:v>
                </c:pt>
                <c:pt idx="1">
                  <c:v>67.930000000000007</c:v>
                </c:pt>
                <c:pt idx="2">
                  <c:v>68.53</c:v>
                </c:pt>
                <c:pt idx="3">
                  <c:v>69.180000000000007</c:v>
                </c:pt>
                <c:pt idx="4">
                  <c:v>76.319999999999993</c:v>
                </c:pt>
              </c:numCache>
            </c:numRef>
          </c:val>
          <c:smooth val="0"/>
          <c:extLst>
            <c:ext xmlns:c16="http://schemas.microsoft.com/office/drawing/2014/chart" uri="{C3380CC4-5D6E-409C-BE32-E72D297353CC}">
              <c16:uniqueId val="{00000001-D5A2-45B3-B7D5-EE64491ED46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369.68</c:v>
                </c:pt>
                <c:pt idx="1">
                  <c:v>362.65</c:v>
                </c:pt>
                <c:pt idx="2">
                  <c:v>339.64</c:v>
                </c:pt>
                <c:pt idx="3">
                  <c:v>343.71</c:v>
                </c:pt>
                <c:pt idx="4">
                  <c:v>382.59</c:v>
                </c:pt>
              </c:numCache>
            </c:numRef>
          </c:val>
          <c:extLst>
            <c:ext xmlns:c16="http://schemas.microsoft.com/office/drawing/2014/chart" uri="{C3380CC4-5D6E-409C-BE32-E72D297353CC}">
              <c16:uniqueId val="{00000000-8497-4F82-93DB-1D246A8614C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847.44</c:v>
                </c:pt>
                <c:pt idx="1">
                  <c:v>857.88</c:v>
                </c:pt>
                <c:pt idx="2">
                  <c:v>825.1</c:v>
                </c:pt>
                <c:pt idx="3">
                  <c:v>789.87</c:v>
                </c:pt>
                <c:pt idx="4">
                  <c:v>749.43</c:v>
                </c:pt>
              </c:numCache>
            </c:numRef>
          </c:val>
          <c:smooth val="0"/>
          <c:extLst>
            <c:ext xmlns:c16="http://schemas.microsoft.com/office/drawing/2014/chart" uri="{C3380CC4-5D6E-409C-BE32-E72D297353CC}">
              <c16:uniqueId val="{00000001-8497-4F82-93DB-1D246A8614C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105.97</c:v>
                </c:pt>
                <c:pt idx="1">
                  <c:v>100.11</c:v>
                </c:pt>
                <c:pt idx="2">
                  <c:v>91.19</c:v>
                </c:pt>
                <c:pt idx="3">
                  <c:v>94.54</c:v>
                </c:pt>
                <c:pt idx="4">
                  <c:v>94.02</c:v>
                </c:pt>
              </c:numCache>
            </c:numRef>
          </c:val>
          <c:extLst>
            <c:ext xmlns:c16="http://schemas.microsoft.com/office/drawing/2014/chart" uri="{C3380CC4-5D6E-409C-BE32-E72D297353CC}">
              <c16:uniqueId val="{00000000-ED3F-4667-BCA6-D1EA7FF751F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94.69</c:v>
                </c:pt>
                <c:pt idx="1">
                  <c:v>94.97</c:v>
                </c:pt>
                <c:pt idx="2">
                  <c:v>97.07</c:v>
                </c:pt>
                <c:pt idx="3">
                  <c:v>98.06</c:v>
                </c:pt>
                <c:pt idx="4">
                  <c:v>98.46</c:v>
                </c:pt>
              </c:numCache>
            </c:numRef>
          </c:val>
          <c:smooth val="0"/>
          <c:extLst>
            <c:ext xmlns:c16="http://schemas.microsoft.com/office/drawing/2014/chart" uri="{C3380CC4-5D6E-409C-BE32-E72D297353CC}">
              <c16:uniqueId val="{00000001-ED3F-4667-BCA6-D1EA7FF751F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91.24</c:v>
                </c:pt>
                <c:pt idx="1">
                  <c:v>96.1</c:v>
                </c:pt>
                <c:pt idx="2">
                  <c:v>105.65</c:v>
                </c:pt>
                <c:pt idx="3">
                  <c:v>102.16</c:v>
                </c:pt>
                <c:pt idx="4">
                  <c:v>102.91</c:v>
                </c:pt>
              </c:numCache>
            </c:numRef>
          </c:val>
          <c:extLst>
            <c:ext xmlns:c16="http://schemas.microsoft.com/office/drawing/2014/chart" uri="{C3380CC4-5D6E-409C-BE32-E72D297353CC}">
              <c16:uniqueId val="{00000000-0D4A-46A5-9627-F1A3E679960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159.78</c:v>
                </c:pt>
                <c:pt idx="1">
                  <c:v>159.49</c:v>
                </c:pt>
                <c:pt idx="2">
                  <c:v>157.81</c:v>
                </c:pt>
                <c:pt idx="3">
                  <c:v>157.37</c:v>
                </c:pt>
                <c:pt idx="4">
                  <c:v>157.44999999999999</c:v>
                </c:pt>
              </c:numCache>
            </c:numRef>
          </c:val>
          <c:smooth val="0"/>
          <c:extLst>
            <c:ext xmlns:c16="http://schemas.microsoft.com/office/drawing/2014/chart" uri="{C3380CC4-5D6E-409C-BE32-E72D297353CC}">
              <c16:uniqueId val="{00000001-0D4A-46A5-9627-F1A3E679960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46"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北海道　千歳市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Bd1</v>
      </c>
      <c r="X8" s="64"/>
      <c r="Y8" s="64"/>
      <c r="Z8" s="64"/>
      <c r="AA8" s="64"/>
      <c r="AB8" s="64"/>
      <c r="AC8" s="64"/>
      <c r="AD8" s="65" t="str">
        <f>データ!$M$6</f>
        <v>自治体職員</v>
      </c>
      <c r="AE8" s="65"/>
      <c r="AF8" s="65"/>
      <c r="AG8" s="65"/>
      <c r="AH8" s="65"/>
      <c r="AI8" s="65"/>
      <c r="AJ8" s="65"/>
      <c r="AK8" s="3"/>
      <c r="AL8" s="45">
        <f>データ!S6</f>
        <v>97999</v>
      </c>
      <c r="AM8" s="45"/>
      <c r="AN8" s="45"/>
      <c r="AO8" s="45"/>
      <c r="AP8" s="45"/>
      <c r="AQ8" s="45"/>
      <c r="AR8" s="45"/>
      <c r="AS8" s="45"/>
      <c r="AT8" s="44">
        <f>データ!T6</f>
        <v>594.5</v>
      </c>
      <c r="AU8" s="44"/>
      <c r="AV8" s="44"/>
      <c r="AW8" s="44"/>
      <c r="AX8" s="44"/>
      <c r="AY8" s="44"/>
      <c r="AZ8" s="44"/>
      <c r="BA8" s="44"/>
      <c r="BB8" s="44">
        <f>データ!U6</f>
        <v>164.84</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75.069999999999993</v>
      </c>
      <c r="J10" s="44"/>
      <c r="K10" s="44"/>
      <c r="L10" s="44"/>
      <c r="M10" s="44"/>
      <c r="N10" s="44"/>
      <c r="O10" s="44"/>
      <c r="P10" s="44">
        <f>データ!P6</f>
        <v>98.35</v>
      </c>
      <c r="Q10" s="44"/>
      <c r="R10" s="44"/>
      <c r="S10" s="44"/>
      <c r="T10" s="44"/>
      <c r="U10" s="44"/>
      <c r="V10" s="44"/>
      <c r="W10" s="44">
        <f>データ!Q6</f>
        <v>83.16</v>
      </c>
      <c r="X10" s="44"/>
      <c r="Y10" s="44"/>
      <c r="Z10" s="44"/>
      <c r="AA10" s="44"/>
      <c r="AB10" s="44"/>
      <c r="AC10" s="44"/>
      <c r="AD10" s="45">
        <f>データ!R6</f>
        <v>1938</v>
      </c>
      <c r="AE10" s="45"/>
      <c r="AF10" s="45"/>
      <c r="AG10" s="45"/>
      <c r="AH10" s="45"/>
      <c r="AI10" s="45"/>
      <c r="AJ10" s="45"/>
      <c r="AK10" s="2"/>
      <c r="AL10" s="45">
        <f>データ!V6</f>
        <v>95572</v>
      </c>
      <c r="AM10" s="45"/>
      <c r="AN10" s="45"/>
      <c r="AO10" s="45"/>
      <c r="AP10" s="45"/>
      <c r="AQ10" s="45"/>
      <c r="AR10" s="45"/>
      <c r="AS10" s="45"/>
      <c r="AT10" s="44">
        <f>データ!W6</f>
        <v>34.090000000000003</v>
      </c>
      <c r="AU10" s="44"/>
      <c r="AV10" s="44"/>
      <c r="AW10" s="44"/>
      <c r="AX10" s="44"/>
      <c r="AY10" s="44"/>
      <c r="AZ10" s="44"/>
      <c r="BA10" s="44"/>
      <c r="BB10" s="44">
        <f>データ!X6</f>
        <v>2803.52</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113</v>
      </c>
      <c r="BM16" s="80"/>
      <c r="BN16" s="80"/>
      <c r="BO16" s="80"/>
      <c r="BP16" s="80"/>
      <c r="BQ16" s="80"/>
      <c r="BR16" s="80"/>
      <c r="BS16" s="80"/>
      <c r="BT16" s="80"/>
      <c r="BU16" s="80"/>
      <c r="BV16" s="80"/>
      <c r="BW16" s="80"/>
      <c r="BX16" s="80"/>
      <c r="BY16" s="80"/>
      <c r="BZ16" s="8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9" t="s">
        <v>114</v>
      </c>
      <c r="BM66" s="80"/>
      <c r="BN66" s="80"/>
      <c r="BO66" s="80"/>
      <c r="BP66" s="80"/>
      <c r="BQ66" s="80"/>
      <c r="BR66" s="80"/>
      <c r="BS66" s="80"/>
      <c r="BT66" s="80"/>
      <c r="BU66" s="80"/>
      <c r="BV66" s="80"/>
      <c r="BW66" s="80"/>
      <c r="BX66" s="80"/>
      <c r="BY66" s="80"/>
      <c r="BZ66" s="8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9"/>
      <c r="BM67" s="80"/>
      <c r="BN67" s="80"/>
      <c r="BO67" s="80"/>
      <c r="BP67" s="80"/>
      <c r="BQ67" s="80"/>
      <c r="BR67" s="80"/>
      <c r="BS67" s="80"/>
      <c r="BT67" s="80"/>
      <c r="BU67" s="80"/>
      <c r="BV67" s="80"/>
      <c r="BW67" s="80"/>
      <c r="BX67" s="80"/>
      <c r="BY67" s="80"/>
      <c r="BZ67" s="8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9"/>
      <c r="BM68" s="80"/>
      <c r="BN68" s="80"/>
      <c r="BO68" s="80"/>
      <c r="BP68" s="80"/>
      <c r="BQ68" s="80"/>
      <c r="BR68" s="80"/>
      <c r="BS68" s="80"/>
      <c r="BT68" s="80"/>
      <c r="BU68" s="80"/>
      <c r="BV68" s="80"/>
      <c r="BW68" s="80"/>
      <c r="BX68" s="80"/>
      <c r="BY68" s="80"/>
      <c r="BZ68" s="8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9"/>
      <c r="BM69" s="80"/>
      <c r="BN69" s="80"/>
      <c r="BO69" s="80"/>
      <c r="BP69" s="80"/>
      <c r="BQ69" s="80"/>
      <c r="BR69" s="80"/>
      <c r="BS69" s="80"/>
      <c r="BT69" s="80"/>
      <c r="BU69" s="80"/>
      <c r="BV69" s="80"/>
      <c r="BW69" s="80"/>
      <c r="BX69" s="80"/>
      <c r="BY69" s="80"/>
      <c r="BZ69" s="8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9"/>
      <c r="BM70" s="80"/>
      <c r="BN70" s="80"/>
      <c r="BO70" s="80"/>
      <c r="BP70" s="80"/>
      <c r="BQ70" s="80"/>
      <c r="BR70" s="80"/>
      <c r="BS70" s="80"/>
      <c r="BT70" s="80"/>
      <c r="BU70" s="80"/>
      <c r="BV70" s="80"/>
      <c r="BW70" s="80"/>
      <c r="BX70" s="80"/>
      <c r="BY70" s="80"/>
      <c r="BZ70" s="8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9"/>
      <c r="BM71" s="80"/>
      <c r="BN71" s="80"/>
      <c r="BO71" s="80"/>
      <c r="BP71" s="80"/>
      <c r="BQ71" s="80"/>
      <c r="BR71" s="80"/>
      <c r="BS71" s="80"/>
      <c r="BT71" s="80"/>
      <c r="BU71" s="80"/>
      <c r="BV71" s="80"/>
      <c r="BW71" s="80"/>
      <c r="BX71" s="80"/>
      <c r="BY71" s="80"/>
      <c r="BZ71" s="8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9"/>
      <c r="BM72" s="80"/>
      <c r="BN72" s="80"/>
      <c r="BO72" s="80"/>
      <c r="BP72" s="80"/>
      <c r="BQ72" s="80"/>
      <c r="BR72" s="80"/>
      <c r="BS72" s="80"/>
      <c r="BT72" s="80"/>
      <c r="BU72" s="80"/>
      <c r="BV72" s="80"/>
      <c r="BW72" s="80"/>
      <c r="BX72" s="80"/>
      <c r="BY72" s="80"/>
      <c r="BZ72" s="8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9"/>
      <c r="BM73" s="80"/>
      <c r="BN73" s="80"/>
      <c r="BO73" s="80"/>
      <c r="BP73" s="80"/>
      <c r="BQ73" s="80"/>
      <c r="BR73" s="80"/>
      <c r="BS73" s="80"/>
      <c r="BT73" s="80"/>
      <c r="BU73" s="80"/>
      <c r="BV73" s="80"/>
      <c r="BW73" s="80"/>
      <c r="BX73" s="80"/>
      <c r="BY73" s="80"/>
      <c r="BZ73" s="8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9"/>
      <c r="BM74" s="80"/>
      <c r="BN74" s="80"/>
      <c r="BO74" s="80"/>
      <c r="BP74" s="80"/>
      <c r="BQ74" s="80"/>
      <c r="BR74" s="80"/>
      <c r="BS74" s="80"/>
      <c r="BT74" s="80"/>
      <c r="BU74" s="80"/>
      <c r="BV74" s="80"/>
      <c r="BW74" s="80"/>
      <c r="BX74" s="80"/>
      <c r="BY74" s="80"/>
      <c r="BZ74" s="8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9"/>
      <c r="BM75" s="80"/>
      <c r="BN75" s="80"/>
      <c r="BO75" s="80"/>
      <c r="BP75" s="80"/>
      <c r="BQ75" s="80"/>
      <c r="BR75" s="80"/>
      <c r="BS75" s="80"/>
      <c r="BT75" s="80"/>
      <c r="BU75" s="80"/>
      <c r="BV75" s="80"/>
      <c r="BW75" s="80"/>
      <c r="BX75" s="80"/>
      <c r="BY75" s="80"/>
      <c r="BZ75" s="8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9"/>
      <c r="BM76" s="80"/>
      <c r="BN76" s="80"/>
      <c r="BO76" s="80"/>
      <c r="BP76" s="80"/>
      <c r="BQ76" s="80"/>
      <c r="BR76" s="80"/>
      <c r="BS76" s="80"/>
      <c r="BT76" s="80"/>
      <c r="BU76" s="80"/>
      <c r="BV76" s="80"/>
      <c r="BW76" s="80"/>
      <c r="BX76" s="80"/>
      <c r="BY76" s="80"/>
      <c r="BZ76" s="8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9"/>
      <c r="BM77" s="80"/>
      <c r="BN77" s="80"/>
      <c r="BO77" s="80"/>
      <c r="BP77" s="80"/>
      <c r="BQ77" s="80"/>
      <c r="BR77" s="80"/>
      <c r="BS77" s="80"/>
      <c r="BT77" s="80"/>
      <c r="BU77" s="80"/>
      <c r="BV77" s="80"/>
      <c r="BW77" s="80"/>
      <c r="BX77" s="80"/>
      <c r="BY77" s="80"/>
      <c r="BZ77" s="8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9"/>
      <c r="BM78" s="80"/>
      <c r="BN78" s="80"/>
      <c r="BO78" s="80"/>
      <c r="BP78" s="80"/>
      <c r="BQ78" s="80"/>
      <c r="BR78" s="80"/>
      <c r="BS78" s="80"/>
      <c r="BT78" s="80"/>
      <c r="BU78" s="80"/>
      <c r="BV78" s="80"/>
      <c r="BW78" s="80"/>
      <c r="BX78" s="80"/>
      <c r="BY78" s="80"/>
      <c r="BZ78" s="8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9"/>
      <c r="BM79" s="80"/>
      <c r="BN79" s="80"/>
      <c r="BO79" s="80"/>
      <c r="BP79" s="80"/>
      <c r="BQ79" s="80"/>
      <c r="BR79" s="80"/>
      <c r="BS79" s="80"/>
      <c r="BT79" s="80"/>
      <c r="BU79" s="80"/>
      <c r="BV79" s="80"/>
      <c r="BW79" s="80"/>
      <c r="BX79" s="80"/>
      <c r="BY79" s="80"/>
      <c r="BZ79" s="8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9"/>
      <c r="BM80" s="80"/>
      <c r="BN80" s="80"/>
      <c r="BO80" s="80"/>
      <c r="BP80" s="80"/>
      <c r="BQ80" s="80"/>
      <c r="BR80" s="80"/>
      <c r="BS80" s="80"/>
      <c r="BT80" s="80"/>
      <c r="BU80" s="80"/>
      <c r="BV80" s="80"/>
      <c r="BW80" s="80"/>
      <c r="BX80" s="80"/>
      <c r="BY80" s="80"/>
      <c r="BZ80" s="8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9"/>
      <c r="BM81" s="80"/>
      <c r="BN81" s="80"/>
      <c r="BO81" s="80"/>
      <c r="BP81" s="80"/>
      <c r="BQ81" s="80"/>
      <c r="BR81" s="80"/>
      <c r="BS81" s="80"/>
      <c r="BT81" s="80"/>
      <c r="BU81" s="80"/>
      <c r="BV81" s="80"/>
      <c r="BW81" s="80"/>
      <c r="BX81" s="80"/>
      <c r="BY81" s="80"/>
      <c r="BZ81" s="8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2"/>
      <c r="BM82" s="83"/>
      <c r="BN82" s="83"/>
      <c r="BO82" s="83"/>
      <c r="BP82" s="83"/>
      <c r="BQ82" s="83"/>
      <c r="BR82" s="83"/>
      <c r="BS82" s="83"/>
      <c r="BT82" s="83"/>
      <c r="BU82" s="83"/>
      <c r="BV82" s="83"/>
      <c r="BW82" s="83"/>
      <c r="BX82" s="83"/>
      <c r="BY82" s="83"/>
      <c r="BZ82" s="84"/>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g9wiCgF8Da9uBO+SEpXt5KAvaHHNCm2UQvyuRAfOPyUR3tRg0+zvTG+2WZ0uwjuGsvL4h98nPGkCfggwawP1Eg==" saltValue="mFRTHclwfHM+mRVV22E52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12246</v>
      </c>
      <c r="D6" s="19">
        <f t="shared" si="3"/>
        <v>46</v>
      </c>
      <c r="E6" s="19">
        <f t="shared" si="3"/>
        <v>17</v>
      </c>
      <c r="F6" s="19">
        <f t="shared" si="3"/>
        <v>1</v>
      </c>
      <c r="G6" s="19">
        <f t="shared" si="3"/>
        <v>0</v>
      </c>
      <c r="H6" s="19" t="str">
        <f t="shared" si="3"/>
        <v>北海道　千歳市</v>
      </c>
      <c r="I6" s="19" t="str">
        <f t="shared" si="3"/>
        <v>法適用</v>
      </c>
      <c r="J6" s="19" t="str">
        <f t="shared" si="3"/>
        <v>下水道事業</v>
      </c>
      <c r="K6" s="19" t="str">
        <f t="shared" si="3"/>
        <v>公共下水道</v>
      </c>
      <c r="L6" s="19" t="str">
        <f t="shared" si="3"/>
        <v>Bd1</v>
      </c>
      <c r="M6" s="19" t="str">
        <f t="shared" si="3"/>
        <v>自治体職員</v>
      </c>
      <c r="N6" s="20" t="str">
        <f t="shared" si="3"/>
        <v>-</v>
      </c>
      <c r="O6" s="20">
        <f t="shared" si="3"/>
        <v>75.069999999999993</v>
      </c>
      <c r="P6" s="20">
        <f t="shared" si="3"/>
        <v>98.35</v>
      </c>
      <c r="Q6" s="20">
        <f t="shared" si="3"/>
        <v>83.16</v>
      </c>
      <c r="R6" s="20">
        <f t="shared" si="3"/>
        <v>1938</v>
      </c>
      <c r="S6" s="20">
        <f t="shared" si="3"/>
        <v>97999</v>
      </c>
      <c r="T6" s="20">
        <f t="shared" si="3"/>
        <v>594.5</v>
      </c>
      <c r="U6" s="20">
        <f t="shared" si="3"/>
        <v>164.84</v>
      </c>
      <c r="V6" s="20">
        <f t="shared" si="3"/>
        <v>95572</v>
      </c>
      <c r="W6" s="20">
        <f t="shared" si="3"/>
        <v>34.090000000000003</v>
      </c>
      <c r="X6" s="20">
        <f t="shared" si="3"/>
        <v>2803.52</v>
      </c>
      <c r="Y6" s="21">
        <f>IF(Y7="",NA(),Y7)</f>
        <v>108.49</v>
      </c>
      <c r="Z6" s="21">
        <f t="shared" ref="Z6:AH6" si="4">IF(Z7="",NA(),Z7)</f>
        <v>105.43</v>
      </c>
      <c r="AA6" s="21">
        <f t="shared" si="4"/>
        <v>102.51</v>
      </c>
      <c r="AB6" s="21">
        <f t="shared" si="4"/>
        <v>103.07</v>
      </c>
      <c r="AC6" s="21">
        <f t="shared" si="4"/>
        <v>103.4</v>
      </c>
      <c r="AD6" s="21">
        <f t="shared" si="4"/>
        <v>106.99</v>
      </c>
      <c r="AE6" s="21">
        <f t="shared" si="4"/>
        <v>107.85</v>
      </c>
      <c r="AF6" s="21">
        <f t="shared" si="4"/>
        <v>108.04</v>
      </c>
      <c r="AG6" s="21">
        <f t="shared" si="4"/>
        <v>107.49</v>
      </c>
      <c r="AH6" s="21">
        <f t="shared" si="4"/>
        <v>107.64</v>
      </c>
      <c r="AI6" s="20" t="str">
        <f>IF(AI7="","",IF(AI7="-","【-】","【"&amp;SUBSTITUTE(TEXT(AI7,"#,##0.00"),"-","△")&amp;"】"))</f>
        <v>【105.91】</v>
      </c>
      <c r="AJ6" s="20">
        <f>IF(AJ7="",NA(),AJ7)</f>
        <v>0</v>
      </c>
      <c r="AK6" s="20">
        <f t="shared" ref="AK6:AS6" si="5">IF(AK7="",NA(),AK7)</f>
        <v>0</v>
      </c>
      <c r="AL6" s="20">
        <f t="shared" si="5"/>
        <v>0</v>
      </c>
      <c r="AM6" s="20">
        <f t="shared" si="5"/>
        <v>0</v>
      </c>
      <c r="AN6" s="20">
        <f t="shared" si="5"/>
        <v>0</v>
      </c>
      <c r="AO6" s="21">
        <f t="shared" si="5"/>
        <v>7.42</v>
      </c>
      <c r="AP6" s="21">
        <f t="shared" si="5"/>
        <v>4.72</v>
      </c>
      <c r="AQ6" s="21">
        <f t="shared" si="5"/>
        <v>4.49</v>
      </c>
      <c r="AR6" s="21">
        <f t="shared" si="5"/>
        <v>5.41</v>
      </c>
      <c r="AS6" s="21">
        <f t="shared" si="5"/>
        <v>5.61</v>
      </c>
      <c r="AT6" s="20" t="str">
        <f>IF(AT7="","",IF(AT7="-","【-】","【"&amp;SUBSTITUTE(TEXT(AT7,"#,##0.00"),"-","△")&amp;"】"))</f>
        <v>【3.03】</v>
      </c>
      <c r="AU6" s="21">
        <f>IF(AU7="",NA(),AU7)</f>
        <v>302.63</v>
      </c>
      <c r="AV6" s="21">
        <f t="shared" ref="AV6:BD6" si="6">IF(AV7="",NA(),AV7)</f>
        <v>314.54000000000002</v>
      </c>
      <c r="AW6" s="21">
        <f t="shared" si="6"/>
        <v>276.20999999999998</v>
      </c>
      <c r="AX6" s="21">
        <f t="shared" si="6"/>
        <v>303.77999999999997</v>
      </c>
      <c r="AY6" s="21">
        <f t="shared" si="6"/>
        <v>213.77</v>
      </c>
      <c r="AZ6" s="21">
        <f t="shared" si="6"/>
        <v>68.180000000000007</v>
      </c>
      <c r="BA6" s="21">
        <f t="shared" si="6"/>
        <v>67.930000000000007</v>
      </c>
      <c r="BB6" s="21">
        <f t="shared" si="6"/>
        <v>68.53</v>
      </c>
      <c r="BC6" s="21">
        <f t="shared" si="6"/>
        <v>69.180000000000007</v>
      </c>
      <c r="BD6" s="21">
        <f t="shared" si="6"/>
        <v>76.319999999999993</v>
      </c>
      <c r="BE6" s="20" t="str">
        <f>IF(BE7="","",IF(BE7="-","【-】","【"&amp;SUBSTITUTE(TEXT(BE7,"#,##0.00"),"-","△")&amp;"】"))</f>
        <v>【78.43】</v>
      </c>
      <c r="BF6" s="21">
        <f>IF(BF7="",NA(),BF7)</f>
        <v>369.68</v>
      </c>
      <c r="BG6" s="21">
        <f t="shared" ref="BG6:BO6" si="7">IF(BG7="",NA(),BG7)</f>
        <v>362.65</v>
      </c>
      <c r="BH6" s="21">
        <f t="shared" si="7"/>
        <v>339.64</v>
      </c>
      <c r="BI6" s="21">
        <f t="shared" si="7"/>
        <v>343.71</v>
      </c>
      <c r="BJ6" s="21">
        <f t="shared" si="7"/>
        <v>382.59</v>
      </c>
      <c r="BK6" s="21">
        <f t="shared" si="7"/>
        <v>847.44</v>
      </c>
      <c r="BL6" s="21">
        <f t="shared" si="7"/>
        <v>857.88</v>
      </c>
      <c r="BM6" s="21">
        <f t="shared" si="7"/>
        <v>825.1</v>
      </c>
      <c r="BN6" s="21">
        <f t="shared" si="7"/>
        <v>789.87</v>
      </c>
      <c r="BO6" s="21">
        <f t="shared" si="7"/>
        <v>749.43</v>
      </c>
      <c r="BP6" s="20" t="str">
        <f>IF(BP7="","",IF(BP7="-","【-】","【"&amp;SUBSTITUTE(TEXT(BP7,"#,##0.00"),"-","△")&amp;"】"))</f>
        <v>【630.82】</v>
      </c>
      <c r="BQ6" s="21">
        <f>IF(BQ7="",NA(),BQ7)</f>
        <v>105.97</v>
      </c>
      <c r="BR6" s="21">
        <f t="shared" ref="BR6:BZ6" si="8">IF(BR7="",NA(),BR7)</f>
        <v>100.11</v>
      </c>
      <c r="BS6" s="21">
        <f t="shared" si="8"/>
        <v>91.19</v>
      </c>
      <c r="BT6" s="21">
        <f t="shared" si="8"/>
        <v>94.54</v>
      </c>
      <c r="BU6" s="21">
        <f t="shared" si="8"/>
        <v>94.02</v>
      </c>
      <c r="BV6" s="21">
        <f t="shared" si="8"/>
        <v>94.69</v>
      </c>
      <c r="BW6" s="21">
        <f t="shared" si="8"/>
        <v>94.97</v>
      </c>
      <c r="BX6" s="21">
        <f t="shared" si="8"/>
        <v>97.07</v>
      </c>
      <c r="BY6" s="21">
        <f t="shared" si="8"/>
        <v>98.06</v>
      </c>
      <c r="BZ6" s="21">
        <f t="shared" si="8"/>
        <v>98.46</v>
      </c>
      <c r="CA6" s="20" t="str">
        <f>IF(CA7="","",IF(CA7="-","【-】","【"&amp;SUBSTITUTE(TEXT(CA7,"#,##0.00"),"-","△")&amp;"】"))</f>
        <v>【97.81】</v>
      </c>
      <c r="CB6" s="21">
        <f>IF(CB7="",NA(),CB7)</f>
        <v>91.24</v>
      </c>
      <c r="CC6" s="21">
        <f t="shared" ref="CC6:CK6" si="9">IF(CC7="",NA(),CC7)</f>
        <v>96.1</v>
      </c>
      <c r="CD6" s="21">
        <f t="shared" si="9"/>
        <v>105.65</v>
      </c>
      <c r="CE6" s="21">
        <f t="shared" si="9"/>
        <v>102.16</v>
      </c>
      <c r="CF6" s="21">
        <f t="shared" si="9"/>
        <v>102.91</v>
      </c>
      <c r="CG6" s="21">
        <f t="shared" si="9"/>
        <v>159.78</v>
      </c>
      <c r="CH6" s="21">
        <f t="shared" si="9"/>
        <v>159.49</v>
      </c>
      <c r="CI6" s="21">
        <f t="shared" si="9"/>
        <v>157.81</v>
      </c>
      <c r="CJ6" s="21">
        <f t="shared" si="9"/>
        <v>157.37</v>
      </c>
      <c r="CK6" s="21">
        <f t="shared" si="9"/>
        <v>157.44999999999999</v>
      </c>
      <c r="CL6" s="20" t="str">
        <f>IF(CL7="","",IF(CL7="-","【-】","【"&amp;SUBSTITUTE(TEXT(CL7,"#,##0.00"),"-","△")&amp;"】"))</f>
        <v>【138.75】</v>
      </c>
      <c r="CM6" s="21">
        <f>IF(CM7="",NA(),CM7)</f>
        <v>77.23</v>
      </c>
      <c r="CN6" s="21">
        <f t="shared" ref="CN6:CV6" si="10">IF(CN7="",NA(),CN7)</f>
        <v>72.45</v>
      </c>
      <c r="CO6" s="21">
        <f t="shared" si="10"/>
        <v>75.56</v>
      </c>
      <c r="CP6" s="21">
        <f t="shared" si="10"/>
        <v>76.45</v>
      </c>
      <c r="CQ6" s="21">
        <f t="shared" si="10"/>
        <v>75.55</v>
      </c>
      <c r="CR6" s="21">
        <f t="shared" si="10"/>
        <v>68.31</v>
      </c>
      <c r="CS6" s="21">
        <f t="shared" si="10"/>
        <v>65.28</v>
      </c>
      <c r="CT6" s="21">
        <f t="shared" si="10"/>
        <v>64.92</v>
      </c>
      <c r="CU6" s="21">
        <f t="shared" si="10"/>
        <v>64.14</v>
      </c>
      <c r="CV6" s="21">
        <f t="shared" si="10"/>
        <v>63.71</v>
      </c>
      <c r="CW6" s="20" t="str">
        <f>IF(CW7="","",IF(CW7="-","【-】","【"&amp;SUBSTITUTE(TEXT(CW7,"#,##0.00"),"-","△")&amp;"】"))</f>
        <v>【58.94】</v>
      </c>
      <c r="CX6" s="21">
        <f>IF(CX7="",NA(),CX7)</f>
        <v>99.92</v>
      </c>
      <c r="CY6" s="21">
        <f t="shared" ref="CY6:DG6" si="11">IF(CY7="",NA(),CY7)</f>
        <v>99.93</v>
      </c>
      <c r="CZ6" s="21">
        <f t="shared" si="11"/>
        <v>99.93</v>
      </c>
      <c r="DA6" s="21">
        <f t="shared" si="11"/>
        <v>99.93</v>
      </c>
      <c r="DB6" s="21">
        <f t="shared" si="11"/>
        <v>99.93</v>
      </c>
      <c r="DC6" s="21">
        <f t="shared" si="11"/>
        <v>92.62</v>
      </c>
      <c r="DD6" s="21">
        <f t="shared" si="11"/>
        <v>92.72</v>
      </c>
      <c r="DE6" s="21">
        <f t="shared" si="11"/>
        <v>92.88</v>
      </c>
      <c r="DF6" s="21">
        <f t="shared" si="11"/>
        <v>92.9</v>
      </c>
      <c r="DG6" s="21">
        <f t="shared" si="11"/>
        <v>92.89</v>
      </c>
      <c r="DH6" s="20" t="str">
        <f>IF(DH7="","",IF(DH7="-","【-】","【"&amp;SUBSTITUTE(TEXT(DH7,"#,##0.00"),"-","△")&amp;"】"))</f>
        <v>【95.91】</v>
      </c>
      <c r="DI6" s="21">
        <f>IF(DI7="",NA(),DI7)</f>
        <v>51.97</v>
      </c>
      <c r="DJ6" s="21">
        <f t="shared" ref="DJ6:DR6" si="12">IF(DJ7="",NA(),DJ7)</f>
        <v>53.92</v>
      </c>
      <c r="DK6" s="21">
        <f t="shared" si="12"/>
        <v>55.64</v>
      </c>
      <c r="DL6" s="21">
        <f t="shared" si="12"/>
        <v>56.99</v>
      </c>
      <c r="DM6" s="21">
        <f t="shared" si="12"/>
        <v>57.38</v>
      </c>
      <c r="DN6" s="21">
        <f t="shared" si="12"/>
        <v>26.36</v>
      </c>
      <c r="DO6" s="21">
        <f t="shared" si="12"/>
        <v>23.79</v>
      </c>
      <c r="DP6" s="21">
        <f t="shared" si="12"/>
        <v>25.66</v>
      </c>
      <c r="DQ6" s="21">
        <f t="shared" si="12"/>
        <v>27.46</v>
      </c>
      <c r="DR6" s="21">
        <f t="shared" si="12"/>
        <v>29.93</v>
      </c>
      <c r="DS6" s="20" t="str">
        <f>IF(DS7="","",IF(DS7="-","【-】","【"&amp;SUBSTITUTE(TEXT(DS7,"#,##0.00"),"-","△")&amp;"】"))</f>
        <v>【41.09】</v>
      </c>
      <c r="DT6" s="21">
        <f>IF(DT7="",NA(),DT7)</f>
        <v>2.2799999999999998</v>
      </c>
      <c r="DU6" s="21">
        <f t="shared" ref="DU6:EC6" si="13">IF(DU7="",NA(),DU7)</f>
        <v>2.75</v>
      </c>
      <c r="DV6" s="21">
        <f t="shared" si="13"/>
        <v>3.38</v>
      </c>
      <c r="DW6" s="21">
        <f t="shared" si="13"/>
        <v>4.34</v>
      </c>
      <c r="DX6" s="21">
        <f t="shared" si="13"/>
        <v>6.38</v>
      </c>
      <c r="DY6" s="21">
        <f t="shared" si="13"/>
        <v>1.43</v>
      </c>
      <c r="DZ6" s="21">
        <f t="shared" si="13"/>
        <v>1.22</v>
      </c>
      <c r="EA6" s="21">
        <f t="shared" si="13"/>
        <v>1.61</v>
      </c>
      <c r="EB6" s="21">
        <f t="shared" si="13"/>
        <v>2.08</v>
      </c>
      <c r="EC6" s="21">
        <f t="shared" si="13"/>
        <v>2.74</v>
      </c>
      <c r="ED6" s="20" t="str">
        <f>IF(ED7="","",IF(ED7="-","【-】","【"&amp;SUBSTITUTE(TEXT(ED7,"#,##0.00"),"-","△")&amp;"】"))</f>
        <v>【8.68】</v>
      </c>
      <c r="EE6" s="20">
        <f>IF(EE7="",NA(),EE7)</f>
        <v>0</v>
      </c>
      <c r="EF6" s="20">
        <f t="shared" ref="EF6:EN6" si="14">IF(EF7="",NA(),EF7)</f>
        <v>0</v>
      </c>
      <c r="EG6" s="20">
        <f t="shared" si="14"/>
        <v>0</v>
      </c>
      <c r="EH6" s="21">
        <f t="shared" si="14"/>
        <v>0.15</v>
      </c>
      <c r="EI6" s="21">
        <f t="shared" si="14"/>
        <v>0.16</v>
      </c>
      <c r="EJ6" s="21">
        <f t="shared" si="14"/>
        <v>0.09</v>
      </c>
      <c r="EK6" s="21">
        <f t="shared" si="14"/>
        <v>0.09</v>
      </c>
      <c r="EL6" s="21">
        <f t="shared" si="14"/>
        <v>0.17</v>
      </c>
      <c r="EM6" s="21">
        <f t="shared" si="14"/>
        <v>0.13</v>
      </c>
      <c r="EN6" s="21">
        <f t="shared" si="14"/>
        <v>0.06</v>
      </c>
      <c r="EO6" s="20" t="str">
        <f>IF(EO7="","",IF(EO7="-","【-】","【"&amp;SUBSTITUTE(TEXT(EO7,"#,##0.00"),"-","△")&amp;"】"))</f>
        <v>【0.22】</v>
      </c>
    </row>
    <row r="7" spans="1:148" s="22" customFormat="1" x14ac:dyDescent="0.15">
      <c r="A7" s="14"/>
      <c r="B7" s="23">
        <v>2023</v>
      </c>
      <c r="C7" s="23">
        <v>12246</v>
      </c>
      <c r="D7" s="23">
        <v>46</v>
      </c>
      <c r="E7" s="23">
        <v>17</v>
      </c>
      <c r="F7" s="23">
        <v>1</v>
      </c>
      <c r="G7" s="23">
        <v>0</v>
      </c>
      <c r="H7" s="23" t="s">
        <v>96</v>
      </c>
      <c r="I7" s="23" t="s">
        <v>97</v>
      </c>
      <c r="J7" s="23" t="s">
        <v>98</v>
      </c>
      <c r="K7" s="23" t="s">
        <v>99</v>
      </c>
      <c r="L7" s="23" t="s">
        <v>100</v>
      </c>
      <c r="M7" s="23" t="s">
        <v>101</v>
      </c>
      <c r="N7" s="24" t="s">
        <v>102</v>
      </c>
      <c r="O7" s="24">
        <v>75.069999999999993</v>
      </c>
      <c r="P7" s="24">
        <v>98.35</v>
      </c>
      <c r="Q7" s="24">
        <v>83.16</v>
      </c>
      <c r="R7" s="24">
        <v>1938</v>
      </c>
      <c r="S7" s="24">
        <v>97999</v>
      </c>
      <c r="T7" s="24">
        <v>594.5</v>
      </c>
      <c r="U7" s="24">
        <v>164.84</v>
      </c>
      <c r="V7" s="24">
        <v>95572</v>
      </c>
      <c r="W7" s="24">
        <v>34.090000000000003</v>
      </c>
      <c r="X7" s="24">
        <v>2803.52</v>
      </c>
      <c r="Y7" s="24">
        <v>108.49</v>
      </c>
      <c r="Z7" s="24">
        <v>105.43</v>
      </c>
      <c r="AA7" s="24">
        <v>102.51</v>
      </c>
      <c r="AB7" s="24">
        <v>103.07</v>
      </c>
      <c r="AC7" s="24">
        <v>103.4</v>
      </c>
      <c r="AD7" s="24">
        <v>106.99</v>
      </c>
      <c r="AE7" s="24">
        <v>107.85</v>
      </c>
      <c r="AF7" s="24">
        <v>108.04</v>
      </c>
      <c r="AG7" s="24">
        <v>107.49</v>
      </c>
      <c r="AH7" s="24">
        <v>107.64</v>
      </c>
      <c r="AI7" s="24">
        <v>105.91</v>
      </c>
      <c r="AJ7" s="24">
        <v>0</v>
      </c>
      <c r="AK7" s="24">
        <v>0</v>
      </c>
      <c r="AL7" s="24">
        <v>0</v>
      </c>
      <c r="AM7" s="24">
        <v>0</v>
      </c>
      <c r="AN7" s="24">
        <v>0</v>
      </c>
      <c r="AO7" s="24">
        <v>7.42</v>
      </c>
      <c r="AP7" s="24">
        <v>4.72</v>
      </c>
      <c r="AQ7" s="24">
        <v>4.49</v>
      </c>
      <c r="AR7" s="24">
        <v>5.41</v>
      </c>
      <c r="AS7" s="24">
        <v>5.61</v>
      </c>
      <c r="AT7" s="24">
        <v>3.03</v>
      </c>
      <c r="AU7" s="24">
        <v>302.63</v>
      </c>
      <c r="AV7" s="24">
        <v>314.54000000000002</v>
      </c>
      <c r="AW7" s="24">
        <v>276.20999999999998</v>
      </c>
      <c r="AX7" s="24">
        <v>303.77999999999997</v>
      </c>
      <c r="AY7" s="24">
        <v>213.77</v>
      </c>
      <c r="AZ7" s="24">
        <v>68.180000000000007</v>
      </c>
      <c r="BA7" s="24">
        <v>67.930000000000007</v>
      </c>
      <c r="BB7" s="24">
        <v>68.53</v>
      </c>
      <c r="BC7" s="24">
        <v>69.180000000000007</v>
      </c>
      <c r="BD7" s="24">
        <v>76.319999999999993</v>
      </c>
      <c r="BE7" s="24">
        <v>78.430000000000007</v>
      </c>
      <c r="BF7" s="24">
        <v>369.68</v>
      </c>
      <c r="BG7" s="24">
        <v>362.65</v>
      </c>
      <c r="BH7" s="24">
        <v>339.64</v>
      </c>
      <c r="BI7" s="24">
        <v>343.71</v>
      </c>
      <c r="BJ7" s="24">
        <v>382.59</v>
      </c>
      <c r="BK7" s="24">
        <v>847.44</v>
      </c>
      <c r="BL7" s="24">
        <v>857.88</v>
      </c>
      <c r="BM7" s="24">
        <v>825.1</v>
      </c>
      <c r="BN7" s="24">
        <v>789.87</v>
      </c>
      <c r="BO7" s="24">
        <v>749.43</v>
      </c>
      <c r="BP7" s="24">
        <v>630.82000000000005</v>
      </c>
      <c r="BQ7" s="24">
        <v>105.97</v>
      </c>
      <c r="BR7" s="24">
        <v>100.11</v>
      </c>
      <c r="BS7" s="24">
        <v>91.19</v>
      </c>
      <c r="BT7" s="24">
        <v>94.54</v>
      </c>
      <c r="BU7" s="24">
        <v>94.02</v>
      </c>
      <c r="BV7" s="24">
        <v>94.69</v>
      </c>
      <c r="BW7" s="24">
        <v>94.97</v>
      </c>
      <c r="BX7" s="24">
        <v>97.07</v>
      </c>
      <c r="BY7" s="24">
        <v>98.06</v>
      </c>
      <c r="BZ7" s="24">
        <v>98.46</v>
      </c>
      <c r="CA7" s="24">
        <v>97.81</v>
      </c>
      <c r="CB7" s="24">
        <v>91.24</v>
      </c>
      <c r="CC7" s="24">
        <v>96.1</v>
      </c>
      <c r="CD7" s="24">
        <v>105.65</v>
      </c>
      <c r="CE7" s="24">
        <v>102.16</v>
      </c>
      <c r="CF7" s="24">
        <v>102.91</v>
      </c>
      <c r="CG7" s="24">
        <v>159.78</v>
      </c>
      <c r="CH7" s="24">
        <v>159.49</v>
      </c>
      <c r="CI7" s="24">
        <v>157.81</v>
      </c>
      <c r="CJ7" s="24">
        <v>157.37</v>
      </c>
      <c r="CK7" s="24">
        <v>157.44999999999999</v>
      </c>
      <c r="CL7" s="24">
        <v>138.75</v>
      </c>
      <c r="CM7" s="24">
        <v>77.23</v>
      </c>
      <c r="CN7" s="24">
        <v>72.45</v>
      </c>
      <c r="CO7" s="24">
        <v>75.56</v>
      </c>
      <c r="CP7" s="24">
        <v>76.45</v>
      </c>
      <c r="CQ7" s="24">
        <v>75.55</v>
      </c>
      <c r="CR7" s="24">
        <v>68.31</v>
      </c>
      <c r="CS7" s="24">
        <v>65.28</v>
      </c>
      <c r="CT7" s="24">
        <v>64.92</v>
      </c>
      <c r="CU7" s="24">
        <v>64.14</v>
      </c>
      <c r="CV7" s="24">
        <v>63.71</v>
      </c>
      <c r="CW7" s="24">
        <v>58.94</v>
      </c>
      <c r="CX7" s="24">
        <v>99.92</v>
      </c>
      <c r="CY7" s="24">
        <v>99.93</v>
      </c>
      <c r="CZ7" s="24">
        <v>99.93</v>
      </c>
      <c r="DA7" s="24">
        <v>99.93</v>
      </c>
      <c r="DB7" s="24">
        <v>99.93</v>
      </c>
      <c r="DC7" s="24">
        <v>92.62</v>
      </c>
      <c r="DD7" s="24">
        <v>92.72</v>
      </c>
      <c r="DE7" s="24">
        <v>92.88</v>
      </c>
      <c r="DF7" s="24">
        <v>92.9</v>
      </c>
      <c r="DG7" s="24">
        <v>92.89</v>
      </c>
      <c r="DH7" s="24">
        <v>95.91</v>
      </c>
      <c r="DI7" s="24">
        <v>51.97</v>
      </c>
      <c r="DJ7" s="24">
        <v>53.92</v>
      </c>
      <c r="DK7" s="24">
        <v>55.64</v>
      </c>
      <c r="DL7" s="24">
        <v>56.99</v>
      </c>
      <c r="DM7" s="24">
        <v>57.38</v>
      </c>
      <c r="DN7" s="24">
        <v>26.36</v>
      </c>
      <c r="DO7" s="24">
        <v>23.79</v>
      </c>
      <c r="DP7" s="24">
        <v>25.66</v>
      </c>
      <c r="DQ7" s="24">
        <v>27.46</v>
      </c>
      <c r="DR7" s="24">
        <v>29.93</v>
      </c>
      <c r="DS7" s="24">
        <v>41.09</v>
      </c>
      <c r="DT7" s="24">
        <v>2.2799999999999998</v>
      </c>
      <c r="DU7" s="24">
        <v>2.75</v>
      </c>
      <c r="DV7" s="24">
        <v>3.38</v>
      </c>
      <c r="DW7" s="24">
        <v>4.34</v>
      </c>
      <c r="DX7" s="24">
        <v>6.38</v>
      </c>
      <c r="DY7" s="24">
        <v>1.43</v>
      </c>
      <c r="DZ7" s="24">
        <v>1.22</v>
      </c>
      <c r="EA7" s="24">
        <v>1.61</v>
      </c>
      <c r="EB7" s="24">
        <v>2.08</v>
      </c>
      <c r="EC7" s="24">
        <v>2.74</v>
      </c>
      <c r="ED7" s="24">
        <v>8.68</v>
      </c>
      <c r="EE7" s="24">
        <v>0</v>
      </c>
      <c r="EF7" s="24">
        <v>0</v>
      </c>
      <c r="EG7" s="24">
        <v>0</v>
      </c>
      <c r="EH7" s="24">
        <v>0.15</v>
      </c>
      <c r="EI7" s="24">
        <v>0.16</v>
      </c>
      <c r="EJ7" s="24">
        <v>0.09</v>
      </c>
      <c r="EK7" s="24">
        <v>0.09</v>
      </c>
      <c r="EL7" s="24">
        <v>0.17</v>
      </c>
      <c r="EM7" s="24">
        <v>0.13</v>
      </c>
      <c r="EN7" s="24">
        <v>0.06</v>
      </c>
      <c r="EO7" s="24">
        <v>0.22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vt:i4>
      </vt:variant>
    </vt:vector>
  </HeadingPairs>
  <TitlesOfParts>
    <vt:vector baseType="lpstr" size="2">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2025-01-27T10:30:41Z</cp:lastPrinted>
  <dcterms:created xsi:type="dcterms:W3CDTF">2024-12-19T01:11:16Z</dcterms:created>
  <dcterms:modified xsi:type="dcterms:W3CDTF">2025-03-05T02:46:06Z</dcterms:modified>
</cp:coreProperties>
</file>