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下水道共有】\その他照会等関係\【Ｒ4年度】\財政課回答分\R5.1.20期限経営比較分析表\回答\下水道事業経営比較分析表（様式修正版）\"/>
    </mc:Choice>
  </mc:AlternateContent>
  <xr:revisionPtr revIDLastSave="0" documentId="13_ncr:1_{7BCB56C9-2253-4423-A1A5-7300F6814F11}" xr6:coauthVersionLast="47" xr6:coauthVersionMax="47" xr10:uidLastSave="{00000000-0000-0000-0000-000000000000}"/>
  <workbookProtection workbookAlgorithmName="SHA-512" workbookHashValue="Z1wGUSEnSLLk41OCRSg9hUq+IL5CTiNaPJy7RbQRfxZPHB/3j5jhXunPhlpIi+L338BltZ2HMenQryex+/UxnA==" workbookSaltValue="+2o/MiK1USbAjKb15QrXN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P10" i="4" s="1"/>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I85" i="4"/>
  <c r="H85" i="4"/>
  <c r="G85" i="4"/>
  <c r="F85" i="4"/>
  <c r="E85" i="4"/>
  <c r="BB10" i="4"/>
  <c r="AT10" i="4"/>
  <c r="AL10" i="4"/>
  <c r="I10" i="4"/>
  <c r="BB8" i="4"/>
  <c r="AT8" i="4"/>
  <c r="AL8" i="4"/>
  <c r="P8" i="4"/>
  <c r="I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<sst xmlns="http://schemas.openxmlformats.org/spreadsheetml/2006/main" count="231" uniqueCount="116">
  <si>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</si>
  <si>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</si>
  <si>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</si>
  <si>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</si>
  <si>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</si>
  <si>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</si>
  <si>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</si>
  <si>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</si>
  <si>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</si>
  <si>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</si>
  <si>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</si>
  <si>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</si>
  <si>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</si>
  <si>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</si>
  <si>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</si>
  <si>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</si>
  <si>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</si>
  <si>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</si>
  <si>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</si>
  <si>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</si>
  <si>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</si>
  <si>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</si>
  <si>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</si>
  <si>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</si>
  <si>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</si>
  <si>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</si>
  <si>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</si>
  <si>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</si>
  <si>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</si>
  <si>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</si>
  <si>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</si>
  <si>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</si>
  <si>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</si>
  <si>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</si>
  <si>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</si>
  <si>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</si>
  <si>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</si>
  <si>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</si>
  <si>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</si>
  <si>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</si>
  <si>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</si>
  <si>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</si>
  <si>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</si>
  <si>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</si>
  <si>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</si>
  <si>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</si>
  <si>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</si>
  <si>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</si>
  <si>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</si>
  <si>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</si>
  <si>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</si>
  <si>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</si>
  <si>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</si>
  <si>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</si>
  <si>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</si>
  <si>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</si>
  <si>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</si>
  <si>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</si>
  <si>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</si>
  <si>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</si>
  <si>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</si>
  <si>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</si>
  <si>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</si>
  <si>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</si>
  <si>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</si>
  <si>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</si>
  <si>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</si>
  <si>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</si>
  <si>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</si>
  <si>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</si>
  <si>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</si>
  <si>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</si>
  <si>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</si>
  <si>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</si>
  <si>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</si>
  <si>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</si>
  <si>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</si>
  <si>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</si>
  <si>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</si>
  <si>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</si>
  <si>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</si>
  <si>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</si>
  <si>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</si>
  <si>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</si>
  <si>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</si>
  <si>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</si>
  <si>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</si>
  <si>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</si>
  <si>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</si>
  <si>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</si>
  <si>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</si>
  <si>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</si>
  <si>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</si>
  <si>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</si>
  <si>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</si>
  <si>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千歳市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</si>
  <si>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</si>
  <si>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</si>
  <si>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</si>
  <si>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</si>
  <si>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</si>
  <si>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</si>
  <si>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</si>
  <si>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</si>
  <si>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</si>
  <si>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</si>
  <si>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</si>
  <si>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</si>
  <si>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</si>
  <si>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</si>
  <si>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</si>
  <si>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</si>
  <si>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</si>
  <si>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①経常収支比率は、中長期の経営状況を踏まえ、平成30年度に下水道使用料の引下げを行ったことから低下したが、100％以上を保っており、健全な経営状況を確保している。
②累積欠損金は発生していない。
③流動比率は、100%以上を保っており、短期的な債務に対する支払能力は十分に確保されている。
④企業債残高対事業規模比率は、企業債借入の抑制の効果により、類似団体平均値を大きく下回っている。
⑤経費回収率は、汚水管渠の修理費が前年度と比べて増加したため、類似団体平均値よりも下回っている。
⑥汚水処理原価は、汚水処理費が増加したことにより前年度を上回ったものの、類似団体平均値を大きく下回る水準となっている。
⑦施設利用率は、類似団体平均値と比較して高い水準を保っている。
⑧水洗化率は、水洗化がほぼ完了し、類似団体平均値と比較して高い水準を保っている。</t>
    <rPh sb="204" eb="206">
      <t>カンキョ</t>
    </rPh>
    <rPh sb="207" eb="209">
      <t>シュウリ</t>
    </rPh>
    <rPh sb="235" eb="237">
      <t>シタマワ</t>
    </rPh>
    <phoneticPr fontId="4"/>
  </si>
  <si>
    <t>①有形固定資産減価償却率は、機械・電気設備等において、資産の老朽化度合は年々上昇しており、類似団体平均値を上回っている。
②管渠老朽化率は、上昇傾向で類似団体平均値を上回っており、法定耐用年数を超えた管渠の延長は増加している。</t>
  </si>
  <si>
    <t>　平成30年度において行った中長期の経営状況を踏まえた下水道使用料の引下げにより、経常収支比率及び経費回収率などが低下した。
　両指標は汚水管渠の修理費の増加等により、前年度を下回ったものの、その他の指標においては、類似団体平均値と比較して良好な経営状況を維持している。
　今後は、施設・設備の老朽化による修繕等の維持管理費の増加など、将来に向けた課題もあることから、下水道事業経営計画に基づき、経営基盤の強化を図り、ストックマネジメント計画による老朽化施設の重要度・優先度を踏まえた計画的な更新を進めるとともに、施設の適切な維持管理を行い、安定的な事業運営を継続していく。</t>
    <rPh sb="64" eb="65">
      <t>リョウ</t>
    </rPh>
    <rPh sb="68" eb="70">
      <t>オスイ</t>
    </rPh>
    <rPh sb="70" eb="72">
      <t>カンキョ</t>
    </rPh>
    <rPh sb="73" eb="76">
      <t>シュウリヒ</t>
    </rPh>
    <rPh sb="77" eb="79">
      <t>ゾウカ</t>
    </rPh>
    <rPh sb="184" eb="189">
      <t>ゲスイドウジギョウ</t>
    </rPh>
    <rPh sb="189" eb="191">
      <t>ケイエイ</t>
    </rPh>
    <rPh sb="191" eb="193">
      <t>ケイカク</t>
    </rPh>
    <rPh sb="194" eb="195">
      <t>モト</t>
    </rPh>
    <rPh sb="198" eb="202">
      <t>ケイエイキバン</t>
    </rPh>
    <rPh sb="203" eb="205">
      <t>キョウカ</t>
    </rPh>
    <rPh sb="206" eb="207">
      <t>ハカ</t>
    </rPh>
    <rPh sb="219" eb="221">
      <t>ケイカク</t>
    </rPh>
    <rPh sb="224" eb="227">
      <t>ロウキュウカ</t>
    </rPh>
    <rPh sb="227" eb="229">
      <t>シセツ</t>
    </rPh>
    <rPh sb="230" eb="233">
      <t>ジュウヨウド</t>
    </rPh>
    <rPh sb="234" eb="237">
      <t>ユウセンド</t>
    </rPh>
    <rPh sb="238" eb="239">
      <t>フ</t>
    </rPh>
    <rPh sb="242" eb="245">
      <t>ケイカクテキ</t>
    </rPh>
    <rPh sb="246" eb="248">
      <t>コウシン</t>
    </rPh>
    <rPh sb="249" eb="250">
      <t>スス</t>
    </rPh>
    <rPh sb="260" eb="262">
      <t>テキセツ</t>
    </rPh>
    <rPh sb="263" eb="267">
      <t>イジカンリ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</si>
</sst>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81-4ABD-9D29-A2C6139764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7081-4ABD-9D29-A2C6139764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80.12</c:v>
                </c:pt>
                <c:pt idx="1">
                  <c:v>78.2</c:v>
                </c:pt>
                <c:pt idx="2">
                  <c:v>77.23</c:v>
                </c:pt>
                <c:pt idx="3">
                  <c:v>72.45</c:v>
                </c:pt>
                <c:pt idx="4">
                  <c:v>75.56</c:v>
                </c:pt>
              </c:numCache>
            </c:numRef>
          </c:val>
          <c:extLst>
            <c:ext xmlns:c16="http://schemas.microsoft.com/office/drawing/2014/chart" uri="{C3380CC4-5D6E-409C-BE32-E72D297353CC}">
              <c16:uniqueId val="{00000000-6C37-4102-951A-5611F390D5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6C37-4102-951A-5611F390D5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99.91</c:v>
                </c:pt>
                <c:pt idx="1">
                  <c:v>99.92</c:v>
                </c:pt>
                <c:pt idx="2">
                  <c:v>99.92</c:v>
                </c:pt>
                <c:pt idx="3">
                  <c:v>99.93</c:v>
                </c:pt>
                <c:pt idx="4">
                  <c:v>99.93</c:v>
                </c:pt>
              </c:numCache>
            </c:numRef>
          </c:val>
          <c:extLst>
            <c:ext xmlns:c16="http://schemas.microsoft.com/office/drawing/2014/chart" uri="{C3380CC4-5D6E-409C-BE32-E72D297353CC}">
              <c16:uniqueId val="{00000000-2FFE-478F-B027-D8176788169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2FFE-478F-B027-D8176788169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113.12</c:v>
                </c:pt>
                <c:pt idx="1">
                  <c:v>104.33</c:v>
                </c:pt>
                <c:pt idx="2">
                  <c:v>108.49</c:v>
                </c:pt>
                <c:pt idx="3">
                  <c:v>105.43</c:v>
                </c:pt>
                <c:pt idx="4">
                  <c:v>102.51</c:v>
                </c:pt>
              </c:numCache>
            </c:numRef>
          </c:val>
          <c:extLst>
            <c:ext xmlns:c16="http://schemas.microsoft.com/office/drawing/2014/chart" uri="{C3380CC4-5D6E-409C-BE32-E72D297353CC}">
              <c16:uniqueId val="{00000000-1736-4B1B-8322-F235894BC7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1736-4B1B-8322-F235894BC7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48.28</c:v>
                </c:pt>
                <c:pt idx="1">
                  <c:v>50.12</c:v>
                </c:pt>
                <c:pt idx="2">
                  <c:v>51.97</c:v>
                </c:pt>
                <c:pt idx="3">
                  <c:v>53.92</c:v>
                </c:pt>
                <c:pt idx="4">
                  <c:v>55.64</c:v>
                </c:pt>
              </c:numCache>
            </c:numRef>
          </c:val>
          <c:extLst>
            <c:ext xmlns:c16="http://schemas.microsoft.com/office/drawing/2014/chart" uri="{C3380CC4-5D6E-409C-BE32-E72D297353CC}">
              <c16:uniqueId val="{00000000-F835-4D1E-B63F-397A4E0611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F835-4D1E-B63F-397A4E0611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1.6</c:v>
                </c:pt>
                <c:pt idx="1">
                  <c:v>1.93</c:v>
                </c:pt>
                <c:pt idx="2">
                  <c:v>2.2799999999999998</c:v>
                </c:pt>
                <c:pt idx="3">
                  <c:v>2.75</c:v>
                </c:pt>
                <c:pt idx="4">
                  <c:v>3.38</c:v>
                </c:pt>
              </c:numCache>
            </c:numRef>
          </c:val>
          <c:extLst>
            <c:ext xmlns:c16="http://schemas.microsoft.com/office/drawing/2014/chart" uri="{C3380CC4-5D6E-409C-BE32-E72D297353CC}">
              <c16:uniqueId val="{00000000-F7E7-4C91-AFAF-01883A6BFC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F7E7-4C91-AFAF-01883A6BFC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BD-461E-B206-225CC58A2D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50BD-461E-B206-225CC58A2D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269.77999999999997</c:v>
                </c:pt>
                <c:pt idx="1">
                  <c:v>250.65</c:v>
                </c:pt>
                <c:pt idx="2">
                  <c:v>302.63</c:v>
                </c:pt>
                <c:pt idx="3">
                  <c:v>314.54000000000002</c:v>
                </c:pt>
                <c:pt idx="4">
                  <c:v>276.20999999999998</c:v>
                </c:pt>
              </c:numCache>
            </c:numRef>
          </c:val>
          <c:extLst>
            <c:ext xmlns:c16="http://schemas.microsoft.com/office/drawing/2014/chart" uri="{C3380CC4-5D6E-409C-BE32-E72D297353CC}">
              <c16:uniqueId val="{00000000-D70B-4DE0-8844-7DB66F2D81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D70B-4DE0-8844-7DB66F2D81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362.05</c:v>
                </c:pt>
                <c:pt idx="1">
                  <c:v>406.44</c:v>
                </c:pt>
                <c:pt idx="2">
                  <c:v>369.68</c:v>
                </c:pt>
                <c:pt idx="3">
                  <c:v>362.65</c:v>
                </c:pt>
                <c:pt idx="4">
                  <c:v>339.64</c:v>
                </c:pt>
              </c:numCache>
            </c:numRef>
          </c:val>
          <c:extLst>
            <c:ext xmlns:c16="http://schemas.microsoft.com/office/drawing/2014/chart" uri="{C3380CC4-5D6E-409C-BE32-E72D297353CC}">
              <c16:uniqueId val="{00000000-DF35-4A18-9A5B-F05053A88B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DF35-4A18-9A5B-F05053A88B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118.82</c:v>
                </c:pt>
                <c:pt idx="1">
                  <c:v>98.54</c:v>
                </c:pt>
                <c:pt idx="2">
                  <c:v>105.97</c:v>
                </c:pt>
                <c:pt idx="3">
                  <c:v>100.11</c:v>
                </c:pt>
                <c:pt idx="4">
                  <c:v>91.19</c:v>
                </c:pt>
              </c:numCache>
            </c:numRef>
          </c:val>
          <c:extLst>
            <c:ext xmlns:c16="http://schemas.microsoft.com/office/drawing/2014/chart" uri="{C3380CC4-5D6E-409C-BE32-E72D297353CC}">
              <c16:uniqueId val="{00000000-F1A7-4736-B04F-FBD2BEECB1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F1A7-4736-B04F-FBD2BEECB1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96.38</c:v>
                </c:pt>
                <c:pt idx="1">
                  <c:v>99.36</c:v>
                </c:pt>
                <c:pt idx="2">
                  <c:v>91.24</c:v>
                </c:pt>
                <c:pt idx="3">
                  <c:v>96.1</c:v>
                </c:pt>
                <c:pt idx="4">
                  <c:v>105.65</c:v>
                </c:pt>
              </c:numCache>
            </c:numRef>
          </c:val>
          <c:extLst>
            <c:ext xmlns:c16="http://schemas.microsoft.com/office/drawing/2014/chart" uri="{C3380CC4-5D6E-409C-BE32-E72D297353CC}">
              <c16:uniqueId val="{00000000-3AED-4D07-85E4-BFC3D802CA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3AED-4D07-85E4-BFC3D802CA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0" zoomScaleNormal="100" workbookViewId="0">
      <selection activeCell="BI59" sqref="BI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千歳市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自治体職員</v>
      </c>
      <c r="AE8" s="67"/>
      <c r="AF8" s="67"/>
      <c r="AG8" s="67"/>
      <c r="AH8" s="67"/>
      <c r="AI8" s="67"/>
      <c r="AJ8" s="67"/>
      <c r="AK8" s="3"/>
      <c r="AL8" s="55">
        <f>データ!S6</f>
        <v>97716</v>
      </c>
      <c r="AM8" s="55"/>
      <c r="AN8" s="55"/>
      <c r="AO8" s="55"/>
      <c r="AP8" s="55"/>
      <c r="AQ8" s="55"/>
      <c r="AR8" s="55"/>
      <c r="AS8" s="55"/>
      <c r="AT8" s="54">
        <f>データ!T6</f>
        <v>594.5</v>
      </c>
      <c r="AU8" s="54"/>
      <c r="AV8" s="54"/>
      <c r="AW8" s="54"/>
      <c r="AX8" s="54"/>
      <c r="AY8" s="54"/>
      <c r="AZ8" s="54"/>
      <c r="BA8" s="54"/>
      <c r="BB8" s="54">
        <f>データ!U6</f>
        <v>164.37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78.97</v>
      </c>
      <c r="J10" s="54"/>
      <c r="K10" s="54"/>
      <c r="L10" s="54"/>
      <c r="M10" s="54"/>
      <c r="N10" s="54"/>
      <c r="O10" s="54"/>
      <c r="P10" s="54">
        <f>データ!P6</f>
        <v>98.31</v>
      </c>
      <c r="Q10" s="54"/>
      <c r="R10" s="54"/>
      <c r="S10" s="54"/>
      <c r="T10" s="54"/>
      <c r="U10" s="54"/>
      <c r="V10" s="54"/>
      <c r="W10" s="54">
        <f>データ!Q6</f>
        <v>79.680000000000007</v>
      </c>
      <c r="X10" s="54"/>
      <c r="Y10" s="54"/>
      <c r="Z10" s="54"/>
      <c r="AA10" s="54"/>
      <c r="AB10" s="54"/>
      <c r="AC10" s="54"/>
      <c r="AD10" s="55">
        <f>データ!R6</f>
        <v>1938</v>
      </c>
      <c r="AE10" s="55"/>
      <c r="AF10" s="55"/>
      <c r="AG10" s="55"/>
      <c r="AH10" s="55"/>
      <c r="AI10" s="55"/>
      <c r="AJ10" s="55"/>
      <c r="AK10" s="2"/>
      <c r="AL10" s="55">
        <f>データ!V6</f>
        <v>95414</v>
      </c>
      <c r="AM10" s="55"/>
      <c r="AN10" s="55"/>
      <c r="AO10" s="55"/>
      <c r="AP10" s="55"/>
      <c r="AQ10" s="55"/>
      <c r="AR10" s="55"/>
      <c r="AS10" s="55"/>
      <c r="AT10" s="54">
        <f>データ!W6</f>
        <v>34.08</v>
      </c>
      <c r="AU10" s="54"/>
      <c r="AV10" s="54"/>
      <c r="AW10" s="54"/>
      <c r="AX10" s="54"/>
      <c r="AY10" s="54"/>
      <c r="AZ10" s="54"/>
      <c r="BA10" s="54"/>
      <c r="BB10" s="54">
        <f>データ!X6</f>
        <v>2799.71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2j6LbY+yPuLMXm87r9eSUBO4C/WL7oloOOwpvlnZZNFLxsZ7LLyz3m8HzXKWICy2Gqrp6zXACjyBHRK/QgNniQ==" saltValue="fcmnTe9BsKhY6LrMWHP08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12246</v>
      </c>
      <c r="D6" s="19">
        <f t="shared" si="3"/>
        <v>46</v>
      </c>
      <c r="E6" s="19">
        <f t="shared" si="3"/>
        <v>17</v>
      </c>
      <c r="F6" s="19">
        <f t="shared" si="3"/>
        <v>1</v>
      </c>
      <c r="G6" s="19">
        <f t="shared" si="3"/>
        <v>0</v>
      </c>
      <c r="H6" s="19" t="str">
        <f t="shared" si="3"/>
        <v>北海道　千歳市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78.97</v>
      </c>
      <c r="P6" s="20">
        <f t="shared" si="3"/>
        <v>98.31</v>
      </c>
      <c r="Q6" s="20">
        <f t="shared" si="3"/>
        <v>79.680000000000007</v>
      </c>
      <c r="R6" s="20">
        <f t="shared" si="3"/>
        <v>1938</v>
      </c>
      <c r="S6" s="20">
        <f t="shared" si="3"/>
        <v>97716</v>
      </c>
      <c r="T6" s="20">
        <f t="shared" si="3"/>
        <v>594.5</v>
      </c>
      <c r="U6" s="20">
        <f t="shared" si="3"/>
        <v>164.37</v>
      </c>
      <c r="V6" s="20">
        <f t="shared" si="3"/>
        <v>95414</v>
      </c>
      <c r="W6" s="20">
        <f t="shared" si="3"/>
        <v>34.08</v>
      </c>
      <c r="X6" s="20">
        <f t="shared" si="3"/>
        <v>2799.71</v>
      </c>
      <c r="Y6" s="21">
        <f>IF(Y7="",NA(),Y7)</f>
        <v>113.12</v>
      </c>
      <c r="Z6" s="21">
        <f t="shared" ref="Z6:AH6" si="4">IF(Z7="",NA(),Z7)</f>
        <v>104.33</v>
      </c>
      <c r="AA6" s="21">
        <f t="shared" si="4"/>
        <v>108.49</v>
      </c>
      <c r="AB6" s="21">
        <f t="shared" si="4"/>
        <v>105.43</v>
      </c>
      <c r="AC6" s="21">
        <f t="shared" si="4"/>
        <v>102.51</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269.77999999999997</v>
      </c>
      <c r="AV6" s="21">
        <f t="shared" ref="AV6:BD6" si="6">IF(AV7="",NA(),AV7)</f>
        <v>250.65</v>
      </c>
      <c r="AW6" s="21">
        <f t="shared" si="6"/>
        <v>302.63</v>
      </c>
      <c r="AX6" s="21">
        <f t="shared" si="6"/>
        <v>314.54000000000002</v>
      </c>
      <c r="AY6" s="21">
        <f t="shared" si="6"/>
        <v>276.20999999999998</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362.05</v>
      </c>
      <c r="BG6" s="21">
        <f t="shared" ref="BG6:BO6" si="7">IF(BG7="",NA(),BG7)</f>
        <v>406.44</v>
      </c>
      <c r="BH6" s="21">
        <f t="shared" si="7"/>
        <v>369.68</v>
      </c>
      <c r="BI6" s="21">
        <f t="shared" si="7"/>
        <v>362.65</v>
      </c>
      <c r="BJ6" s="21">
        <f t="shared" si="7"/>
        <v>339.64</v>
      </c>
      <c r="BK6" s="21">
        <f t="shared" si="7"/>
        <v>799.41</v>
      </c>
      <c r="BL6" s="21">
        <f t="shared" si="7"/>
        <v>820.36</v>
      </c>
      <c r="BM6" s="21">
        <f t="shared" si="7"/>
        <v>847.44</v>
      </c>
      <c r="BN6" s="21">
        <f t="shared" si="7"/>
        <v>857.88</v>
      </c>
      <c r="BO6" s="21">
        <f t="shared" si="7"/>
        <v>825.1</v>
      </c>
      <c r="BP6" s="20" t="str">
        <f>IF(BP7="","",IF(BP7="-","【-】","【"&amp;SUBSTITUTE(TEXT(BP7,"#,##0.00"),"-","△")&amp;"】"))</f>
        <v>【669.11】</v>
      </c>
      <c r="BQ6" s="21">
        <f>IF(BQ7="",NA(),BQ7)</f>
        <v>118.82</v>
      </c>
      <c r="BR6" s="21">
        <f t="shared" ref="BR6:BZ6" si="8">IF(BR7="",NA(),BR7)</f>
        <v>98.54</v>
      </c>
      <c r="BS6" s="21">
        <f t="shared" si="8"/>
        <v>105.97</v>
      </c>
      <c r="BT6" s="21">
        <f t="shared" si="8"/>
        <v>100.11</v>
      </c>
      <c r="BU6" s="21">
        <f t="shared" si="8"/>
        <v>91.19</v>
      </c>
      <c r="BV6" s="21">
        <f t="shared" si="8"/>
        <v>96.54</v>
      </c>
      <c r="BW6" s="21">
        <f t="shared" si="8"/>
        <v>95.4</v>
      </c>
      <c r="BX6" s="21">
        <f t="shared" si="8"/>
        <v>94.69</v>
      </c>
      <c r="BY6" s="21">
        <f t="shared" si="8"/>
        <v>94.97</v>
      </c>
      <c r="BZ6" s="21">
        <f t="shared" si="8"/>
        <v>97.07</v>
      </c>
      <c r="CA6" s="20" t="str">
        <f>IF(CA7="","",IF(CA7="-","【-】","【"&amp;SUBSTITUTE(TEXT(CA7,"#,##0.00"),"-","△")&amp;"】"))</f>
        <v>【99.73】</v>
      </c>
      <c r="CB6" s="21">
        <f>IF(CB7="",NA(),CB7)</f>
        <v>96.38</v>
      </c>
      <c r="CC6" s="21">
        <f t="shared" ref="CC6:CK6" si="9">IF(CC7="",NA(),CC7)</f>
        <v>99.36</v>
      </c>
      <c r="CD6" s="21">
        <f t="shared" si="9"/>
        <v>91.24</v>
      </c>
      <c r="CE6" s="21">
        <f t="shared" si="9"/>
        <v>96.1</v>
      </c>
      <c r="CF6" s="21">
        <f t="shared" si="9"/>
        <v>105.65</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80.12</v>
      </c>
      <c r="CN6" s="21">
        <f t="shared" ref="CN6:CV6" si="10">IF(CN7="",NA(),CN7)</f>
        <v>78.2</v>
      </c>
      <c r="CO6" s="21">
        <f t="shared" si="10"/>
        <v>77.23</v>
      </c>
      <c r="CP6" s="21">
        <f t="shared" si="10"/>
        <v>72.45</v>
      </c>
      <c r="CQ6" s="21">
        <f t="shared" si="10"/>
        <v>75.56</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99.91</v>
      </c>
      <c r="CY6" s="21">
        <f t="shared" ref="CY6:DG6" si="11">IF(CY7="",NA(),CY7)</f>
        <v>99.92</v>
      </c>
      <c r="CZ6" s="21">
        <f t="shared" si="11"/>
        <v>99.92</v>
      </c>
      <c r="DA6" s="21">
        <f t="shared" si="11"/>
        <v>99.93</v>
      </c>
      <c r="DB6" s="21">
        <f t="shared" si="11"/>
        <v>99.93</v>
      </c>
      <c r="DC6" s="21">
        <f t="shared" si="11"/>
        <v>92.3</v>
      </c>
      <c r="DD6" s="21">
        <f t="shared" si="11"/>
        <v>92.55</v>
      </c>
      <c r="DE6" s="21">
        <f t="shared" si="11"/>
        <v>92.62</v>
      </c>
      <c r="DF6" s="21">
        <f t="shared" si="11"/>
        <v>92.72</v>
      </c>
      <c r="DG6" s="21">
        <f t="shared" si="11"/>
        <v>92.88</v>
      </c>
      <c r="DH6" s="20" t="str">
        <f>IF(DH7="","",IF(DH7="-","【-】","【"&amp;SUBSTITUTE(TEXT(DH7,"#,##0.00"),"-","△")&amp;"】"))</f>
        <v>【95.72】</v>
      </c>
      <c r="DI6" s="21">
        <f>IF(DI7="",NA(),DI7)</f>
        <v>48.28</v>
      </c>
      <c r="DJ6" s="21">
        <f t="shared" ref="DJ6:DR6" si="12">IF(DJ7="",NA(),DJ7)</f>
        <v>50.12</v>
      </c>
      <c r="DK6" s="21">
        <f t="shared" si="12"/>
        <v>51.97</v>
      </c>
      <c r="DL6" s="21">
        <f t="shared" si="12"/>
        <v>53.92</v>
      </c>
      <c r="DM6" s="21">
        <f t="shared" si="12"/>
        <v>55.64</v>
      </c>
      <c r="DN6" s="21">
        <f t="shared" si="12"/>
        <v>25.61</v>
      </c>
      <c r="DO6" s="21">
        <f t="shared" si="12"/>
        <v>26.13</v>
      </c>
      <c r="DP6" s="21">
        <f t="shared" si="12"/>
        <v>26.36</v>
      </c>
      <c r="DQ6" s="21">
        <f t="shared" si="12"/>
        <v>23.79</v>
      </c>
      <c r="DR6" s="21">
        <f t="shared" si="12"/>
        <v>25.66</v>
      </c>
      <c r="DS6" s="20" t="str">
        <f>IF(DS7="","",IF(DS7="-","【-】","【"&amp;SUBSTITUTE(TEXT(DS7,"#,##0.00"),"-","△")&amp;"】"))</f>
        <v>【38.17】</v>
      </c>
      <c r="DT6" s="21">
        <f>IF(DT7="",NA(),DT7)</f>
        <v>1.6</v>
      </c>
      <c r="DU6" s="21">
        <f t="shared" ref="DU6:EC6" si="13">IF(DU7="",NA(),DU7)</f>
        <v>1.93</v>
      </c>
      <c r="DV6" s="21">
        <f t="shared" si="13"/>
        <v>2.2799999999999998</v>
      </c>
      <c r="DW6" s="21">
        <f t="shared" si="13"/>
        <v>2.75</v>
      </c>
      <c r="DX6" s="21">
        <f t="shared" si="13"/>
        <v>3.38</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12246</v>
      </c>
      <c r="D7" s="23">
        <v>46</v>
      </c>
      <c r="E7" s="23">
        <v>17</v>
      </c>
      <c r="F7" s="23">
        <v>1</v>
      </c>
      <c r="G7" s="23">
        <v>0</v>
      </c>
      <c r="H7" s="23" t="s">
        <v>95</v>
      </c>
      <c r="I7" s="23" t="s">
        <v>96</v>
      </c>
      <c r="J7" s="23" t="s">
        <v>97</v>
      </c>
      <c r="K7" s="23" t="s">
        <v>98</v>
      </c>
      <c r="L7" s="23" t="s">
        <v>99</v>
      </c>
      <c r="M7" s="23" t="s">
        <v>100</v>
      </c>
      <c r="N7" s="24" t="s">
        <v>101</v>
      </c>
      <c r="O7" s="24">
        <v>78.97</v>
      </c>
      <c r="P7" s="24">
        <v>98.31</v>
      </c>
      <c r="Q7" s="24">
        <v>79.680000000000007</v>
      </c>
      <c r="R7" s="24">
        <v>1938</v>
      </c>
      <c r="S7" s="24">
        <v>97716</v>
      </c>
      <c r="T7" s="24">
        <v>594.5</v>
      </c>
      <c r="U7" s="24">
        <v>164.37</v>
      </c>
      <c r="V7" s="24">
        <v>95414</v>
      </c>
      <c r="W7" s="24">
        <v>34.08</v>
      </c>
      <c r="X7" s="24">
        <v>2799.71</v>
      </c>
      <c r="Y7" s="24">
        <v>113.12</v>
      </c>
      <c r="Z7" s="24">
        <v>104.33</v>
      </c>
      <c r="AA7" s="24">
        <v>108.49</v>
      </c>
      <c r="AB7" s="24">
        <v>105.43</v>
      </c>
      <c r="AC7" s="24">
        <v>102.51</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269.77999999999997</v>
      </c>
      <c r="AV7" s="24">
        <v>250.65</v>
      </c>
      <c r="AW7" s="24">
        <v>302.63</v>
      </c>
      <c r="AX7" s="24">
        <v>314.54000000000002</v>
      </c>
      <c r="AY7" s="24">
        <v>276.20999999999998</v>
      </c>
      <c r="AZ7" s="24">
        <v>78.45</v>
      </c>
      <c r="BA7" s="24">
        <v>76.31</v>
      </c>
      <c r="BB7" s="24">
        <v>68.180000000000007</v>
      </c>
      <c r="BC7" s="24">
        <v>67.930000000000007</v>
      </c>
      <c r="BD7" s="24">
        <v>68.53</v>
      </c>
      <c r="BE7" s="24">
        <v>71.39</v>
      </c>
      <c r="BF7" s="24">
        <v>362.05</v>
      </c>
      <c r="BG7" s="24">
        <v>406.44</v>
      </c>
      <c r="BH7" s="24">
        <v>369.68</v>
      </c>
      <c r="BI7" s="24">
        <v>362.65</v>
      </c>
      <c r="BJ7" s="24">
        <v>339.64</v>
      </c>
      <c r="BK7" s="24">
        <v>799.41</v>
      </c>
      <c r="BL7" s="24">
        <v>820.36</v>
      </c>
      <c r="BM7" s="24">
        <v>847.44</v>
      </c>
      <c r="BN7" s="24">
        <v>857.88</v>
      </c>
      <c r="BO7" s="24">
        <v>825.1</v>
      </c>
      <c r="BP7" s="24">
        <v>669.11</v>
      </c>
      <c r="BQ7" s="24">
        <v>118.82</v>
      </c>
      <c r="BR7" s="24">
        <v>98.54</v>
      </c>
      <c r="BS7" s="24">
        <v>105.97</v>
      </c>
      <c r="BT7" s="24">
        <v>100.11</v>
      </c>
      <c r="BU7" s="24">
        <v>91.19</v>
      </c>
      <c r="BV7" s="24">
        <v>96.54</v>
      </c>
      <c r="BW7" s="24">
        <v>95.4</v>
      </c>
      <c r="BX7" s="24">
        <v>94.69</v>
      </c>
      <c r="BY7" s="24">
        <v>94.97</v>
      </c>
      <c r="BZ7" s="24">
        <v>97.07</v>
      </c>
      <c r="CA7" s="24">
        <v>99.73</v>
      </c>
      <c r="CB7" s="24">
        <v>96.38</v>
      </c>
      <c r="CC7" s="24">
        <v>99.36</v>
      </c>
      <c r="CD7" s="24">
        <v>91.24</v>
      </c>
      <c r="CE7" s="24">
        <v>96.1</v>
      </c>
      <c r="CF7" s="24">
        <v>105.65</v>
      </c>
      <c r="CG7" s="24">
        <v>162.81</v>
      </c>
      <c r="CH7" s="24">
        <v>163.19999999999999</v>
      </c>
      <c r="CI7" s="24">
        <v>159.78</v>
      </c>
      <c r="CJ7" s="24">
        <v>159.49</v>
      </c>
      <c r="CK7" s="24">
        <v>157.81</v>
      </c>
      <c r="CL7" s="24">
        <v>134.97999999999999</v>
      </c>
      <c r="CM7" s="24">
        <v>80.12</v>
      </c>
      <c r="CN7" s="24">
        <v>78.2</v>
      </c>
      <c r="CO7" s="24">
        <v>77.23</v>
      </c>
      <c r="CP7" s="24">
        <v>72.45</v>
      </c>
      <c r="CQ7" s="24">
        <v>75.56</v>
      </c>
      <c r="CR7" s="24">
        <v>64.959999999999994</v>
      </c>
      <c r="CS7" s="24">
        <v>65.040000000000006</v>
      </c>
      <c r="CT7" s="24">
        <v>68.31</v>
      </c>
      <c r="CU7" s="24">
        <v>65.28</v>
      </c>
      <c r="CV7" s="24">
        <v>64.92</v>
      </c>
      <c r="CW7" s="24">
        <v>59.99</v>
      </c>
      <c r="CX7" s="24">
        <v>99.91</v>
      </c>
      <c r="CY7" s="24">
        <v>99.92</v>
      </c>
      <c r="CZ7" s="24">
        <v>99.92</v>
      </c>
      <c r="DA7" s="24">
        <v>99.93</v>
      </c>
      <c r="DB7" s="24">
        <v>99.93</v>
      </c>
      <c r="DC7" s="24">
        <v>92.3</v>
      </c>
      <c r="DD7" s="24">
        <v>92.55</v>
      </c>
      <c r="DE7" s="24">
        <v>92.62</v>
      </c>
      <c r="DF7" s="24">
        <v>92.72</v>
      </c>
      <c r="DG7" s="24">
        <v>92.88</v>
      </c>
      <c r="DH7" s="24">
        <v>95.72</v>
      </c>
      <c r="DI7" s="24">
        <v>48.28</v>
      </c>
      <c r="DJ7" s="24">
        <v>50.12</v>
      </c>
      <c r="DK7" s="24">
        <v>51.97</v>
      </c>
      <c r="DL7" s="24">
        <v>53.92</v>
      </c>
      <c r="DM7" s="24">
        <v>55.64</v>
      </c>
      <c r="DN7" s="24">
        <v>25.61</v>
      </c>
      <c r="DO7" s="24">
        <v>26.13</v>
      </c>
      <c r="DP7" s="24">
        <v>26.36</v>
      </c>
      <c r="DQ7" s="24">
        <v>23.79</v>
      </c>
      <c r="DR7" s="24">
        <v>25.66</v>
      </c>
      <c r="DS7" s="24">
        <v>38.17</v>
      </c>
      <c r="DT7" s="24">
        <v>1.6</v>
      </c>
      <c r="DU7" s="24">
        <v>1.93</v>
      </c>
      <c r="DV7" s="24">
        <v>2.2799999999999998</v>
      </c>
      <c r="DW7" s="24">
        <v>2.75</v>
      </c>
      <c r="DX7" s="24">
        <v>3.38</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櫻井　裕人</cp:lastModifiedBy>
  <dcterms:created xsi:type="dcterms:W3CDTF">2023-01-12T23:25:51Z</dcterms:created>
  <dcterms:modified xsi:type="dcterms:W3CDTF">2023-01-18T01:49:17Z</dcterms:modified>
  <cp:category/>
</cp:coreProperties>
</file>