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03.104.80\share\【水道共有】\各種調査\千歳市調査\財政課より依頼されたもの\R4\【R5.1.20期限】 経営比較分析表\回答\"/>
    </mc:Choice>
  </mc:AlternateContent>
  <xr:revisionPtr revIDLastSave="0" documentId="13_ncr:1_{C15D7C77-4BBE-4B8F-BC76-104D64B6ECA9}" xr6:coauthVersionLast="47" xr6:coauthVersionMax="47" xr10:uidLastSave="{00000000-0000-0000-0000-000000000000}"/>
  <workbookProtection workbookAlgorithmName="SHA-512" workbookHashValue="TfrMNeshxd7nzy20AcJkWLpWrkldiukqJXBgr4dQ5NcgMTo6iVkseHyXyfcg6+vXfPlHwkz/0Z2PnYvJoG2Xbg==" workbookSaltValue="P+misEshQ8QCjeF/hHyyP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E85" i="4"/>
  <c r="BB10" i="4"/>
  <c r="AT10" i="4"/>
  <c r="AL10" i="4"/>
  <c r="W10" i="4"/>
  <c r="I10"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<sst xmlns="http://schemas.openxmlformats.org/spreadsheetml/2006/main" count="228" uniqueCount="113">
  <si>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</si>
  <si>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</si>
  <si>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</si>
  <si>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</si>
  <si>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</si>
  <si>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</si>
  <si>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</si>
  <si>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</si>
  <si>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</si>
  <si>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</si>
  <si>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</si>
  <si>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</si>
  <si>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</si>
  <si>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</si>
  <si>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</si>
  <si>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</si>
  <si>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</si>
  <si>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</si>
  <si>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</si>
  <si>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</si>
  <si>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</si>
  <si>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</si>
  <si>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</si>
  <si>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</si>
  <si>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</si>
  <si>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</si>
  <si>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</si>
  <si>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</si>
  <si>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</si>
  <si>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</si>
  <si>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</si>
  <si>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</si>
  <si>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</si>
  <si>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</si>
  <si>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</si>
  <si>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</si>
  <si>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</si>
  <si>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</si>
  <si>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</si>
  <si>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</si>
  <si>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</si>
  <si>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</si>
  <si>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</si>
  <si>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</si>
  <si>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</si>
  <si>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</si>
  <si>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</si>
  <si>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</si>
  <si>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</si>
  <si>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</si>
  <si>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</si>
  <si>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</si>
  <si>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</si>
  <si>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</si>
  <si>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</si>
  <si>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</si>
  <si>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</si>
  <si>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</si>
  <si>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</si>
  <si>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</si>
  <si>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</si>
  <si>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</si>
  <si>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</si>
  <si>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</si>
  <si>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</si>
  <si>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</si>
  <si>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</si>
  <si>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</si>
  <si>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</si>
  <si>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</si>
  <si>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</si>
  <si>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</si>
  <si>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</si>
  <si>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</si>
  <si>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</si>
  <si>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</si>
  <si>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</si>
  <si>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</si>
  <si>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</si>
  <si>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</si>
  <si>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</si>
  <si>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</si>
  <si>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</si>
  <si>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</si>
  <si>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</si>
  <si>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</si>
  <si>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</si>
  <si>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</si>
  <si>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</si>
  <si>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</si>
  <si>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</si>
  <si>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</si>
  <si>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千歳市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</si>
  <si>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</si>
  <si>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</si>
  <si>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</si>
  <si>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</si>
  <si>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</si>
  <si>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</si>
  <si>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</si>
  <si>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</si>
  <si>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</si>
  <si>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</si>
  <si>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</si>
  <si>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</si>
  <si>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</si>
  <si>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</si>
  <si>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</si>
  <si>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</si>
  <si>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</si>
  <si>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①有形固定資産減価償却率は、年々上昇し、類似団平均値を上回っており、施設は老朽化傾向にある。
②管路経年化率は、年々上昇し、類似団体平均値と同水準で推移している。
③管路更新率は、平成27年度から工事費が高額となるダクタイル鋳鉄管の更新を行っているため、低い値となっている。</t>
    <rPh sb="70" eb="73">
      <t>ドウスイジュン</t>
    </rPh>
    <rPh sb="74" eb="76">
      <t>スイイ</t>
    </rPh>
    <phoneticPr fontId="4"/>
  </si>
  <si>
    <t>　平成27年度から開始した石狩東部広域水道企業団千歳川浄水場からの受水による受水費の増加に伴い、収支が悪化したことにより発生した累積欠損金は、平成30年度における水道料金の引上げにより、給水収益が増加し、純利益を計上したことで、令和元年度に解消したものの、依然として料金回収率は100%を下回っている。
　また、施設の老朽化状況は、類似団体平均値と比較しても高い水準となっており、さらに、今後は、施設・設備の老朽化による修繕等の維持管理費の増加など、将来に向けた課題もあることから、水道事業経営計画に基づき、経営基盤の強化を図り、アセットマネジメントを活用した老朽施設の重要度・優先度を踏まえた更新を進めるとともに、施設の適切な維持管理を行い、安定的な事業運営を継続していく。</t>
    <rPh sb="156" eb="158">
      <t>シセツ</t>
    </rPh>
    <rPh sb="159" eb="162">
      <t>ロウキュウカ</t>
    </rPh>
    <rPh sb="162" eb="164">
      <t>ジョウキョウ</t>
    </rPh>
    <rPh sb="241" eb="249">
      <t>スイドウジギョウケイエイケイカク</t>
    </rPh>
    <rPh sb="250" eb="251">
      <t>モト</t>
    </rPh>
    <rPh sb="254" eb="258">
      <t>ケイエイキバン</t>
    </rPh>
    <rPh sb="259" eb="261">
      <t>キョウカ</t>
    </rPh>
    <rPh sb="262" eb="263">
      <t>ハカ</t>
    </rPh>
    <rPh sb="280" eb="284">
      <t>ロウキュウシセツ</t>
    </rPh>
    <rPh sb="285" eb="288">
      <t>ジュウヨウド</t>
    </rPh>
    <rPh sb="289" eb="292">
      <t>ユウセンド</t>
    </rPh>
    <rPh sb="293" eb="294">
      <t>フ</t>
    </rPh>
    <rPh sb="297" eb="299">
      <t>コウシン</t>
    </rPh>
    <rPh sb="300" eb="301">
      <t>スス</t>
    </rPh>
    <rPh sb="311" eb="313">
      <t>テキセツ</t>
    </rPh>
    <rPh sb="314" eb="318">
      <t>イジカンリ</t>
    </rPh>
    <rPh sb="319" eb="320">
      <t>オコナ</t>
    </rPh>
    <phoneticPr fontId="4"/>
  </si>
  <si>
    <t>①経常収支比率は、平成29年度まで100%を下回っていたが、平成30年度の水道料金の引上げによる給水収益の増加等により、100%を上回っている。
②累積欠損金比率は、平成30年度において水道料金の引上げによる給水収益の増加等により純利益を計上し、令和元年度で累積欠損金を解消した。
③流動比率は、低下傾向で推移しているが、100％以上を保っており、短期的な債務に対する支払能力は十分に確保されている。
④企業債残高対給水収益比率は、類似団体平均値と比べて高い数値となっている。
⑤料金回収率は、平成27年度から石狩東部広域水道企業団千歳川浄水場からの受水を開始したことに伴い100%を下回っており、平成30年度の水道料金の引上げにより改善したが、依然として100%を下回っている。
⑥給水原価は、平成27年度から石狩東部広域水道企業団千歳川浄水場からの受水を開始したことに伴い上昇したのち、平成29年度から低下しており、類似団体平均値を下回っている。
⑦施設利用率は、類似団体平均値と同水準で推移している。
⑧有収率は、類似団体平均値と比較して高い数値を維持している。</t>
    <rPh sb="442" eb="443">
      <t>ドウ</t>
    </rPh>
    <rPh sb="443" eb="445">
      <t>スイジュン</t>
    </rPh>
    <rPh sb="446" eb="448">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</si>
</sst>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0.59</c:v>
                </c:pt>
                <c:pt idx="1">
                  <c:v>0.52</c:v>
                </c:pt>
                <c:pt idx="2">
                  <c:v>0.33</c:v>
                </c:pt>
                <c:pt idx="3">
                  <c:v>0.32</c:v>
                </c:pt>
                <c:pt idx="4">
                  <c:v>0.41</c:v>
                </c:pt>
              </c:numCache>
            </c:numRef>
          </c:val>
          <c:extLst>
            <c:ext xmlns:c16="http://schemas.microsoft.com/office/drawing/2014/chart" uri="{C3380CC4-5D6E-409C-BE32-E72D297353CC}">
              <c16:uniqueId val="{00000000-D8CC-4E23-9683-B93043FC20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8CC-4E23-9683-B93043FC20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58.04</c:v>
                </c:pt>
                <c:pt idx="1">
                  <c:v>57.86</c:v>
                </c:pt>
                <c:pt idx="2">
                  <c:v>59.41</c:v>
                </c:pt>
                <c:pt idx="3">
                  <c:v>59.55</c:v>
                </c:pt>
                <c:pt idx="4">
                  <c:v>59.5</c:v>
                </c:pt>
              </c:numCache>
            </c:numRef>
          </c:val>
          <c:extLst>
            <c:ext xmlns:c16="http://schemas.microsoft.com/office/drawing/2014/chart" uri="{C3380CC4-5D6E-409C-BE32-E72D297353CC}">
              <c16:uniqueId val="{00000000-ECC7-469D-82C6-074DA9AFDC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CC7-469D-82C6-074DA9AFDC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97.32</c:v>
                </c:pt>
                <c:pt idx="1">
                  <c:v>97.33</c:v>
                </c:pt>
                <c:pt idx="2">
                  <c:v>96.53</c:v>
                </c:pt>
                <c:pt idx="3">
                  <c:v>96.45</c:v>
                </c:pt>
                <c:pt idx="4">
                  <c:v>96.17</c:v>
                </c:pt>
              </c:numCache>
            </c:numRef>
          </c:val>
          <c:extLst>
            <c:ext xmlns:c16="http://schemas.microsoft.com/office/drawing/2014/chart" uri="{C3380CC4-5D6E-409C-BE32-E72D297353CC}">
              <c16:uniqueId val="{00000000-16DA-48DE-8887-0F165BE34B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6DA-48DE-8887-0F165BE34B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87.6</c:v>
                </c:pt>
                <c:pt idx="1">
                  <c:v>106.38</c:v>
                </c:pt>
                <c:pt idx="2">
                  <c:v>109.3</c:v>
                </c:pt>
                <c:pt idx="3">
                  <c:v>109.1</c:v>
                </c:pt>
                <c:pt idx="4">
                  <c:v>103.67</c:v>
                </c:pt>
              </c:numCache>
            </c:numRef>
          </c:val>
          <c:extLst>
            <c:ext xmlns:c16="http://schemas.microsoft.com/office/drawing/2014/chart" uri="{C3380CC4-5D6E-409C-BE32-E72D297353CC}">
              <c16:uniqueId val="{00000000-0977-4E65-841B-83B7B26790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0977-4E65-841B-83B7B26790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48.81</c:v>
                </c:pt>
                <c:pt idx="1">
                  <c:v>50.12</c:v>
                </c:pt>
                <c:pt idx="2">
                  <c:v>51.28</c:v>
                </c:pt>
                <c:pt idx="3">
                  <c:v>52.31</c:v>
                </c:pt>
                <c:pt idx="4">
                  <c:v>53.54</c:v>
                </c:pt>
              </c:numCache>
            </c:numRef>
          </c:val>
          <c:extLst>
            <c:ext xmlns:c16="http://schemas.microsoft.com/office/drawing/2014/chart" uri="{C3380CC4-5D6E-409C-BE32-E72D297353CC}">
              <c16:uniqueId val="{00000000-01F8-475B-BC8C-C3DA879E99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01F8-475B-BC8C-C3DA879E99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11.39</c:v>
                </c:pt>
                <c:pt idx="1">
                  <c:v>13.94</c:v>
                </c:pt>
                <c:pt idx="2">
                  <c:v>16.68</c:v>
                </c:pt>
                <c:pt idx="3">
                  <c:v>19.41</c:v>
                </c:pt>
                <c:pt idx="4">
                  <c:v>20.38</c:v>
                </c:pt>
              </c:numCache>
            </c:numRef>
          </c:val>
          <c:extLst>
            <c:ext xmlns:c16="http://schemas.microsoft.com/office/drawing/2014/chart" uri="{C3380CC4-5D6E-409C-BE32-E72D297353CC}">
              <c16:uniqueId val="{00000000-B7DC-4B2E-A70A-1F38F16CF0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B7DC-4B2E-A70A-1F38F16CF0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17.68</c:v>
                </c:pt>
                <c:pt idx="1">
                  <c:v>8.6199999999999992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73-4148-A5F4-C31C5E6B7A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E73-4148-A5F4-C31C5E6B7A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240.93</c:v>
                </c:pt>
                <c:pt idx="1">
                  <c:v>238.92</c:v>
                </c:pt>
                <c:pt idx="2">
                  <c:v>236.08</c:v>
                </c:pt>
                <c:pt idx="3">
                  <c:v>263.11</c:v>
                </c:pt>
                <c:pt idx="4">
                  <c:v>242.08</c:v>
                </c:pt>
              </c:numCache>
            </c:numRef>
          </c:val>
          <c:extLst>
            <c:ext xmlns:c16="http://schemas.microsoft.com/office/drawing/2014/chart" uri="{C3380CC4-5D6E-409C-BE32-E72D297353CC}">
              <c16:uniqueId val="{00000000-120F-4667-8A99-2F7CA2894E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20F-4667-8A99-2F7CA2894E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487</c:v>
                </c:pt>
                <c:pt idx="1">
                  <c:v>416.8</c:v>
                </c:pt>
                <c:pt idx="2">
                  <c:v>399.94</c:v>
                </c:pt>
                <c:pt idx="3">
                  <c:v>402.37</c:v>
                </c:pt>
                <c:pt idx="4">
                  <c:v>390.29</c:v>
                </c:pt>
              </c:numCache>
            </c:numRef>
          </c:val>
          <c:extLst>
            <c:ext xmlns:c16="http://schemas.microsoft.com/office/drawing/2014/chart" uri="{C3380CC4-5D6E-409C-BE32-E72D297353CC}">
              <c16:uniqueId val="{00000000-54A0-43B6-AA0D-7E5B7E118E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54A0-43B6-AA0D-7E5B7E118E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76.540000000000006</c:v>
                </c:pt>
                <c:pt idx="1">
                  <c:v>91.58</c:v>
                </c:pt>
                <c:pt idx="2">
                  <c:v>93.77</c:v>
                </c:pt>
                <c:pt idx="3">
                  <c:v>94.97</c:v>
                </c:pt>
                <c:pt idx="4">
                  <c:v>92.56</c:v>
                </c:pt>
              </c:numCache>
            </c:numRef>
          </c:val>
          <c:extLst>
            <c:ext xmlns:c16="http://schemas.microsoft.com/office/drawing/2014/chart" uri="{C3380CC4-5D6E-409C-BE32-E72D297353CC}">
              <c16:uniqueId val="{00000000-01BE-470E-A240-E2097420C2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01BE-470E-A240-E2097420C2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169.82</c:v>
                </c:pt>
                <c:pt idx="1">
                  <c:v>163.37</c:v>
                </c:pt>
                <c:pt idx="2">
                  <c:v>161.76</c:v>
                </c:pt>
                <c:pt idx="3">
                  <c:v>159.27000000000001</c:v>
                </c:pt>
                <c:pt idx="4">
                  <c:v>163.51</c:v>
                </c:pt>
              </c:numCache>
            </c:numRef>
          </c:val>
          <c:extLst>
            <c:ext xmlns:c16="http://schemas.microsoft.com/office/drawing/2014/chart" uri="{C3380CC4-5D6E-409C-BE32-E72D297353CC}">
              <c16:uniqueId val="{00000000-6378-4BF5-8EF5-D1D65AFC31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378-4BF5-8EF5-D1D65AFC31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千歳市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97716</v>
      </c>
      <c r="AM8" s="66"/>
      <c r="AN8" s="66"/>
      <c r="AO8" s="66"/>
      <c r="AP8" s="66"/>
      <c r="AQ8" s="66"/>
      <c r="AR8" s="66"/>
      <c r="AS8" s="66"/>
      <c r="AT8" s="37">
        <f>データ!$S$6</f>
        <v>594.5</v>
      </c>
      <c r="AU8" s="38"/>
      <c r="AV8" s="38"/>
      <c r="AW8" s="38"/>
      <c r="AX8" s="38"/>
      <c r="AY8" s="38"/>
      <c r="AZ8" s="38"/>
      <c r="BA8" s="38"/>
      <c r="BB8" s="55">
        <f>データ!$T$6</f>
        <v>164.37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56.08</v>
      </c>
      <c r="J10" s="38"/>
      <c r="K10" s="38"/>
      <c r="L10" s="38"/>
      <c r="M10" s="38"/>
      <c r="N10" s="38"/>
      <c r="O10" s="65"/>
      <c r="P10" s="55">
        <f>データ!$P$6</f>
        <v>99.89</v>
      </c>
      <c r="Q10" s="55"/>
      <c r="R10" s="55"/>
      <c r="S10" s="55"/>
      <c r="T10" s="55"/>
      <c r="U10" s="55"/>
      <c r="V10" s="55"/>
      <c r="W10" s="66">
        <f>データ!$Q$6</f>
        <v>3099</v>
      </c>
      <c r="X10" s="66"/>
      <c r="Y10" s="66"/>
      <c r="Z10" s="66"/>
      <c r="AA10" s="66"/>
      <c r="AB10" s="66"/>
      <c r="AC10" s="66"/>
      <c r="AD10" s="2"/>
      <c r="AE10" s="2"/>
      <c r="AF10" s="2"/>
      <c r="AG10" s="2"/>
      <c r="AH10" s="2"/>
      <c r="AI10" s="2"/>
      <c r="AJ10" s="2"/>
      <c r="AK10" s="2"/>
      <c r="AL10" s="66">
        <f>データ!$U$6</f>
        <v>96941</v>
      </c>
      <c r="AM10" s="66"/>
      <c r="AN10" s="66"/>
      <c r="AO10" s="66"/>
      <c r="AP10" s="66"/>
      <c r="AQ10" s="66"/>
      <c r="AR10" s="66"/>
      <c r="AS10" s="66"/>
      <c r="AT10" s="37">
        <f>データ!$V$6</f>
        <v>227.83</v>
      </c>
      <c r="AU10" s="38"/>
      <c r="AV10" s="38"/>
      <c r="AW10" s="38"/>
      <c r="AX10" s="38"/>
      <c r="AY10" s="38"/>
      <c r="AZ10" s="38"/>
      <c r="BA10" s="38"/>
      <c r="BB10" s="55">
        <f>データ!$W$6</f>
        <v>425.5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SpQ7PS2suIrDQe9VUyeMZOfGjbq8ph/CWjBCI3LEzMR0qjEBIUecrN6mIg+PdNs/ha+8YstYQo6Ef8R16UviA==" saltValue="x1ZzNePPS0pljhmXshWdb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12246</v>
      </c>
      <c r="D6" s="20">
        <f t="shared" si="3"/>
        <v>46</v>
      </c>
      <c r="E6" s="20">
        <f t="shared" si="3"/>
        <v>1</v>
      </c>
      <c r="F6" s="20">
        <f t="shared" si="3"/>
        <v>0</v>
      </c>
      <c r="G6" s="20">
        <f t="shared" si="3"/>
        <v>1</v>
      </c>
      <c r="H6" s="20" t="str">
        <f t="shared" si="3"/>
        <v>北海道　千歳市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56.08</v>
      </c>
      <c r="P6" s="21">
        <f t="shared" si="3"/>
        <v>99.89</v>
      </c>
      <c r="Q6" s="21">
        <f t="shared" si="3"/>
        <v>3099</v>
      </c>
      <c r="R6" s="21">
        <f t="shared" si="3"/>
        <v>97716</v>
      </c>
      <c r="S6" s="21">
        <f t="shared" si="3"/>
        <v>594.5</v>
      </c>
      <c r="T6" s="21">
        <f t="shared" si="3"/>
        <v>164.37</v>
      </c>
      <c r="U6" s="21">
        <f t="shared" si="3"/>
        <v>96941</v>
      </c>
      <c r="V6" s="21">
        <f t="shared" si="3"/>
        <v>227.83</v>
      </c>
      <c r="W6" s="21">
        <f t="shared" si="3"/>
        <v>425.5</v>
      </c>
      <c r="X6" s="22">
        <f>IF(X7="",NA(),X7)</f>
        <v>87.6</v>
      </c>
      <c r="Y6" s="22">
        <f t="shared" ref="Y6:AG6" si="4">IF(Y7="",NA(),Y7)</f>
        <v>106.38</v>
      </c>
      <c r="Z6" s="22">
        <f t="shared" si="4"/>
        <v>109.3</v>
      </c>
      <c r="AA6" s="22">
        <f t="shared" si="4"/>
        <v>109.1</v>
      </c>
      <c r="AB6" s="22">
        <f t="shared" si="4"/>
        <v>103.67</v>
      </c>
      <c r="AC6" s="22">
        <f t="shared" si="4"/>
        <v>112.15</v>
      </c>
      <c r="AD6" s="22">
        <f t="shared" si="4"/>
        <v>111.44</v>
      </c>
      <c r="AE6" s="22">
        <f t="shared" si="4"/>
        <v>111.17</v>
      </c>
      <c r="AF6" s="22">
        <f t="shared" si="4"/>
        <v>110.91</v>
      </c>
      <c r="AG6" s="22">
        <f t="shared" si="4"/>
        <v>111.49</v>
      </c>
      <c r="AH6" s="21" t="str">
        <f>IF(AH7="","",IF(AH7="-","【-】","【"&amp;SUBSTITUTE(TEXT(AH7,"#,##0.00"),"-","△")&amp;"】"))</f>
        <v>【111.39】</v>
      </c>
      <c r="AI6" s="22">
        <f>IF(AI7="",NA(),AI7)</f>
        <v>17.68</v>
      </c>
      <c r="AJ6" s="22">
        <f t="shared" ref="AJ6:AR6" si="5">IF(AJ7="",NA(),AJ7)</f>
        <v>8.6199999999999992</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240.93</v>
      </c>
      <c r="AU6" s="22">
        <f t="shared" ref="AU6:BC6" si="6">IF(AU7="",NA(),AU7)</f>
        <v>238.92</v>
      </c>
      <c r="AV6" s="22">
        <f t="shared" si="6"/>
        <v>236.08</v>
      </c>
      <c r="AW6" s="22">
        <f t="shared" si="6"/>
        <v>263.11</v>
      </c>
      <c r="AX6" s="22">
        <f t="shared" si="6"/>
        <v>242.08</v>
      </c>
      <c r="AY6" s="22">
        <f t="shared" si="6"/>
        <v>355.5</v>
      </c>
      <c r="AZ6" s="22">
        <f t="shared" si="6"/>
        <v>349.83</v>
      </c>
      <c r="BA6" s="22">
        <f t="shared" si="6"/>
        <v>360.86</v>
      </c>
      <c r="BB6" s="22">
        <f t="shared" si="6"/>
        <v>350.79</v>
      </c>
      <c r="BC6" s="22">
        <f t="shared" si="6"/>
        <v>354.57</v>
      </c>
      <c r="BD6" s="21" t="str">
        <f>IF(BD7="","",IF(BD7="-","【-】","【"&amp;SUBSTITUTE(TEXT(BD7,"#,##0.00"),"-","△")&amp;"】"))</f>
        <v>【261.51】</v>
      </c>
      <c r="BE6" s="22">
        <f>IF(BE7="",NA(),BE7)</f>
        <v>487</v>
      </c>
      <c r="BF6" s="22">
        <f t="shared" ref="BF6:BN6" si="7">IF(BF7="",NA(),BF7)</f>
        <v>416.8</v>
      </c>
      <c r="BG6" s="22">
        <f t="shared" si="7"/>
        <v>399.94</v>
      </c>
      <c r="BH6" s="22">
        <f t="shared" si="7"/>
        <v>402.37</v>
      </c>
      <c r="BI6" s="22">
        <f t="shared" si="7"/>
        <v>390.29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76.540000000000006</v>
      </c>
      <c r="BQ6" s="22">
        <f t="shared" ref="BQ6:BY6" si="8">IF(BQ7="",NA(),BQ7)</f>
        <v>91.58</v>
      </c>
      <c r="BR6" s="22">
        <f t="shared" si="8"/>
        <v>93.77</v>
      </c>
      <c r="BS6" s="22">
        <f t="shared" si="8"/>
        <v>94.97</v>
      </c>
      <c r="BT6" s="22">
        <f t="shared" si="8"/>
        <v>92.56</v>
      </c>
      <c r="BU6" s="22">
        <f t="shared" si="8"/>
        <v>104.57</v>
      </c>
      <c r="BV6" s="22">
        <f t="shared" si="8"/>
        <v>103.54</v>
      </c>
      <c r="BW6" s="22">
        <f t="shared" si="8"/>
        <v>103.32</v>
      </c>
      <c r="BX6" s="22">
        <f t="shared" si="8"/>
        <v>100.85</v>
      </c>
      <c r="BY6" s="22">
        <f t="shared" si="8"/>
        <v>103.79</v>
      </c>
      <c r="BZ6" s="21" t="str">
        <f>IF(BZ7="","",IF(BZ7="-","【-】","【"&amp;SUBSTITUTE(TEXT(BZ7,"#,##0.00"),"-","△")&amp;"】"))</f>
        <v>【102.35】</v>
      </c>
      <c r="CA6" s="22">
        <f>IF(CA7="",NA(),CA7)</f>
        <v>169.82</v>
      </c>
      <c r="CB6" s="22">
        <f t="shared" ref="CB6:CJ6" si="9">IF(CB7="",NA(),CB7)</f>
        <v>163.37</v>
      </c>
      <c r="CC6" s="22">
        <f t="shared" si="9"/>
        <v>161.76</v>
      </c>
      <c r="CD6" s="22">
        <f t="shared" si="9"/>
        <v>159.27000000000001</v>
      </c>
      <c r="CE6" s="22">
        <f t="shared" si="9"/>
        <v>163.51</v>
      </c>
      <c r="CF6" s="22">
        <f t="shared" si="9"/>
        <v>165.47</v>
      </c>
      <c r="CG6" s="22">
        <f t="shared" si="9"/>
        <v>167.46</v>
      </c>
      <c r="CH6" s="22">
        <f t="shared" si="9"/>
        <v>168.56</v>
      </c>
      <c r="CI6" s="22">
        <f t="shared" si="9"/>
        <v>167.1</v>
      </c>
      <c r="CJ6" s="22">
        <f t="shared" si="9"/>
        <v>167.86</v>
      </c>
      <c r="CK6" s="21" t="str">
        <f>IF(CK7="","",IF(CK7="-","【-】","【"&amp;SUBSTITUTE(TEXT(CK7,"#,##0.00"),"-","△")&amp;"】"))</f>
        <v>【167.74】</v>
      </c>
      <c r="CL6" s="22">
        <f>IF(CL7="",NA(),CL7)</f>
        <v>58.04</v>
      </c>
      <c r="CM6" s="22">
        <f t="shared" ref="CM6:CU6" si="10">IF(CM7="",NA(),CM7)</f>
        <v>57.86</v>
      </c>
      <c r="CN6" s="22">
        <f t="shared" si="10"/>
        <v>59.41</v>
      </c>
      <c r="CO6" s="22">
        <f t="shared" si="10"/>
        <v>59.55</v>
      </c>
      <c r="CP6" s="22">
        <f t="shared" si="10"/>
        <v>59.5</v>
      </c>
      <c r="CQ6" s="22">
        <f t="shared" si="10"/>
        <v>59.74</v>
      </c>
      <c r="CR6" s="22">
        <f t="shared" si="10"/>
        <v>59.46</v>
      </c>
      <c r="CS6" s="22">
        <f t="shared" si="10"/>
        <v>59.51</v>
      </c>
      <c r="CT6" s="22">
        <f t="shared" si="10"/>
        <v>59.91</v>
      </c>
      <c r="CU6" s="22">
        <f t="shared" si="10"/>
        <v>59.4</v>
      </c>
      <c r="CV6" s="21" t="str">
        <f>IF(CV7="","",IF(CV7="-","【-】","【"&amp;SUBSTITUTE(TEXT(CV7,"#,##0.00"),"-","△")&amp;"】"))</f>
        <v>【60.29】</v>
      </c>
      <c r="CW6" s="22">
        <f>IF(CW7="",NA(),CW7)</f>
        <v>97.32</v>
      </c>
      <c r="CX6" s="22">
        <f t="shared" ref="CX6:DF6" si="11">IF(CX7="",NA(),CX7)</f>
        <v>97.33</v>
      </c>
      <c r="CY6" s="22">
        <f t="shared" si="11"/>
        <v>96.53</v>
      </c>
      <c r="CZ6" s="22">
        <f t="shared" si="11"/>
        <v>96.45</v>
      </c>
      <c r="DA6" s="22">
        <f t="shared" si="11"/>
        <v>96.17</v>
      </c>
      <c r="DB6" s="22">
        <f t="shared" si="11"/>
        <v>87.28</v>
      </c>
      <c r="DC6" s="22">
        <f t="shared" si="11"/>
        <v>87.41</v>
      </c>
      <c r="DD6" s="22">
        <f t="shared" si="11"/>
        <v>87.08</v>
      </c>
      <c r="DE6" s="22">
        <f t="shared" si="11"/>
        <v>87.26</v>
      </c>
      <c r="DF6" s="22">
        <f t="shared" si="11"/>
        <v>87.57</v>
      </c>
      <c r="DG6" s="21" t="str">
        <f>IF(DG7="","",IF(DG7="-","【-】","【"&amp;SUBSTITUTE(TEXT(DG7,"#,##0.00"),"-","△")&amp;"】"))</f>
        <v>【90.12】</v>
      </c>
      <c r="DH6" s="22">
        <f>IF(DH7="",NA(),DH7)</f>
        <v>48.81</v>
      </c>
      <c r="DI6" s="22">
        <f t="shared" ref="DI6:DQ6" si="12">IF(DI7="",NA(),DI7)</f>
        <v>50.12</v>
      </c>
      <c r="DJ6" s="22">
        <f t="shared" si="12"/>
        <v>51.28</v>
      </c>
      <c r="DK6" s="22">
        <f t="shared" si="12"/>
        <v>52.31</v>
      </c>
      <c r="DL6" s="22">
        <f t="shared" si="12"/>
        <v>53.54</v>
      </c>
      <c r="DM6" s="22">
        <f t="shared" si="12"/>
        <v>46.94</v>
      </c>
      <c r="DN6" s="22">
        <f t="shared" si="12"/>
        <v>47.62</v>
      </c>
      <c r="DO6" s="22">
        <f t="shared" si="12"/>
        <v>48.55</v>
      </c>
      <c r="DP6" s="22">
        <f t="shared" si="12"/>
        <v>49.2</v>
      </c>
      <c r="DQ6" s="22">
        <f t="shared" si="12"/>
        <v>50.01</v>
      </c>
      <c r="DR6" s="21" t="str">
        <f>IF(DR7="","",IF(DR7="-","【-】","【"&amp;SUBSTITUTE(TEXT(DR7,"#,##0.00"),"-","△")&amp;"】"))</f>
        <v>【50.88】</v>
      </c>
      <c r="DS6" s="22">
        <f>IF(DS7="",NA(),DS7)</f>
        <v>11.39</v>
      </c>
      <c r="DT6" s="22">
        <f t="shared" ref="DT6:EB6" si="13">IF(DT7="",NA(),DT7)</f>
        <v>13.94</v>
      </c>
      <c r="DU6" s="22">
        <f t="shared" si="13"/>
        <v>16.68</v>
      </c>
      <c r="DV6" s="22">
        <f t="shared" si="13"/>
        <v>19.41</v>
      </c>
      <c r="DW6" s="22">
        <f t="shared" si="13"/>
        <v>20.38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0.59</v>
      </c>
      <c r="EE6" s="22">
        <f t="shared" ref="EE6:EM6" si="14">IF(EE7="",NA(),EE7)</f>
        <v>0.52</v>
      </c>
      <c r="EF6" s="22">
        <f t="shared" si="14"/>
        <v>0.33</v>
      </c>
      <c r="EG6" s="22">
        <f t="shared" si="14"/>
        <v>0.32</v>
      </c>
      <c r="EH6" s="22">
        <f t="shared" si="14"/>
        <v>0.41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12246</v>
      </c>
      <c r="D7" s="24">
        <v>46</v>
      </c>
      <c r="E7" s="24">
        <v>1</v>
      </c>
      <c r="F7" s="24">
        <v>0</v>
      </c>
      <c r="G7" s="24">
        <v>1</v>
      </c>
      <c r="H7" s="24" t="s">
        <v>92</v>
      </c>
      <c r="I7" s="24" t="s">
        <v>93</v>
      </c>
      <c r="J7" s="24" t="s">
        <v>94</v>
      </c>
      <c r="K7" s="24" t="s">
        <v>95</v>
      </c>
      <c r="L7" s="24" t="s">
        <v>96</v>
      </c>
      <c r="M7" s="24" t="s">
        <v>97</v>
      </c>
      <c r="N7" s="25" t="s">
        <v>98</v>
      </c>
      <c r="O7" s="25">
        <v>56.08</v>
      </c>
      <c r="P7" s="25">
        <v>99.89</v>
      </c>
      <c r="Q7" s="25">
        <v>3099</v>
      </c>
      <c r="R7" s="25">
        <v>97716</v>
      </c>
      <c r="S7" s="25">
        <v>594.5</v>
      </c>
      <c r="T7" s="25">
        <v>164.37</v>
      </c>
      <c r="U7" s="25">
        <v>96941</v>
      </c>
      <c r="V7" s="25">
        <v>227.83</v>
      </c>
      <c r="W7" s="25">
        <v>425.5</v>
      </c>
      <c r="X7" s="25">
        <v>87.6</v>
      </c>
      <c r="Y7" s="25">
        <v>106.38</v>
      </c>
      <c r="Z7" s="25">
        <v>109.3</v>
      </c>
      <c r="AA7" s="25">
        <v>109.1</v>
      </c>
      <c r="AB7" s="25">
        <v>103.67</v>
      </c>
      <c r="AC7" s="25">
        <v>112.15</v>
      </c>
      <c r="AD7" s="25">
        <v>111.44</v>
      </c>
      <c r="AE7" s="25">
        <v>111.17</v>
      </c>
      <c r="AF7" s="25">
        <v>110.91</v>
      </c>
      <c r="AG7" s="25">
        <v>111.49</v>
      </c>
      <c r="AH7" s="25">
        <v>111.39</v>
      </c>
      <c r="AI7" s="25">
        <v>17.68</v>
      </c>
      <c r="AJ7" s="25">
        <v>8.6199999999999992</v>
      </c>
      <c r="AK7" s="25">
        <v>0</v>
      </c>
      <c r="AL7" s="25">
        <v>0</v>
      </c>
      <c r="AM7" s="25">
        <v>0</v>
      </c>
      <c r="AN7" s="25">
        <v>1</v>
      </c>
      <c r="AO7" s="25">
        <v>1.03</v>
      </c>
      <c r="AP7" s="25">
        <v>0.78</v>
      </c>
      <c r="AQ7" s="25">
        <v>0.92</v>
      </c>
      <c r="AR7" s="25">
        <v>0.87</v>
      </c>
      <c r="AS7" s="25">
        <v>1.3</v>
      </c>
      <c r="AT7" s="25">
        <v>240.93</v>
      </c>
      <c r="AU7" s="25">
        <v>238.92</v>
      </c>
      <c r="AV7" s="25">
        <v>236.08</v>
      </c>
      <c r="AW7" s="25">
        <v>263.11</v>
      </c>
      <c r="AX7" s="25">
        <v>242.08</v>
      </c>
      <c r="AY7" s="25">
        <v>355.5</v>
      </c>
      <c r="AZ7" s="25">
        <v>349.83</v>
      </c>
      <c r="BA7" s="25">
        <v>360.86</v>
      </c>
      <c r="BB7" s="25">
        <v>350.79</v>
      </c>
      <c r="BC7" s="25">
        <v>354.57</v>
      </c>
      <c r="BD7" s="25">
        <v>261.51</v>
      </c>
      <c r="BE7" s="25">
        <v>487</v>
      </c>
      <c r="BF7" s="25">
        <v>416.8</v>
      </c>
      <c r="BG7" s="25">
        <v>399.94</v>
      </c>
      <c r="BH7" s="25">
        <v>402.37</v>
      </c>
      <c r="BI7" s="25">
        <v>390.29</v>
      </c>
      <c r="BJ7" s="25">
        <v>312.58</v>
      </c>
      <c r="BK7" s="25">
        <v>314.87</v>
      </c>
      <c r="BL7" s="25">
        <v>309.27999999999997</v>
      </c>
      <c r="BM7" s="25">
        <v>322.92</v>
      </c>
      <c r="BN7" s="25">
        <v>303.45999999999998</v>
      </c>
      <c r="BO7" s="25">
        <v>265.16000000000003</v>
      </c>
      <c r="BP7" s="25">
        <v>76.540000000000006</v>
      </c>
      <c r="BQ7" s="25">
        <v>91.58</v>
      </c>
      <c r="BR7" s="25">
        <v>93.77</v>
      </c>
      <c r="BS7" s="25">
        <v>94.97</v>
      </c>
      <c r="BT7" s="25">
        <v>92.56</v>
      </c>
      <c r="BU7" s="25">
        <v>104.57</v>
      </c>
      <c r="BV7" s="25">
        <v>103.54</v>
      </c>
      <c r="BW7" s="25">
        <v>103.32</v>
      </c>
      <c r="BX7" s="25">
        <v>100.85</v>
      </c>
      <c r="BY7" s="25">
        <v>103.79</v>
      </c>
      <c r="BZ7" s="25">
        <v>102.35</v>
      </c>
      <c r="CA7" s="25">
        <v>169.82</v>
      </c>
      <c r="CB7" s="25">
        <v>163.37</v>
      </c>
      <c r="CC7" s="25">
        <v>161.76</v>
      </c>
      <c r="CD7" s="25">
        <v>159.27000000000001</v>
      </c>
      <c r="CE7" s="25">
        <v>163.51</v>
      </c>
      <c r="CF7" s="25">
        <v>165.47</v>
      </c>
      <c r="CG7" s="25">
        <v>167.46</v>
      </c>
      <c r="CH7" s="25">
        <v>168.56</v>
      </c>
      <c r="CI7" s="25">
        <v>167.1</v>
      </c>
      <c r="CJ7" s="25">
        <v>167.86</v>
      </c>
      <c r="CK7" s="25">
        <v>167.74</v>
      </c>
      <c r="CL7" s="25">
        <v>58.04</v>
      </c>
      <c r="CM7" s="25">
        <v>57.86</v>
      </c>
      <c r="CN7" s="25">
        <v>59.41</v>
      </c>
      <c r="CO7" s="25">
        <v>59.55</v>
      </c>
      <c r="CP7" s="25">
        <v>59.5</v>
      </c>
      <c r="CQ7" s="25">
        <v>59.74</v>
      </c>
      <c r="CR7" s="25">
        <v>59.46</v>
      </c>
      <c r="CS7" s="25">
        <v>59.51</v>
      </c>
      <c r="CT7" s="25">
        <v>59.91</v>
      </c>
      <c r="CU7" s="25">
        <v>59.4</v>
      </c>
      <c r="CV7" s="25">
        <v>60.29</v>
      </c>
      <c r="CW7" s="25">
        <v>97.32</v>
      </c>
      <c r="CX7" s="25">
        <v>97.33</v>
      </c>
      <c r="CY7" s="25">
        <v>96.53</v>
      </c>
      <c r="CZ7" s="25">
        <v>96.45</v>
      </c>
      <c r="DA7" s="25">
        <v>96.17</v>
      </c>
      <c r="DB7" s="25">
        <v>87.28</v>
      </c>
      <c r="DC7" s="25">
        <v>87.41</v>
      </c>
      <c r="DD7" s="25">
        <v>87.08</v>
      </c>
      <c r="DE7" s="25">
        <v>87.26</v>
      </c>
      <c r="DF7" s="25">
        <v>87.57</v>
      </c>
      <c r="DG7" s="25">
        <v>90.12</v>
      </c>
      <c r="DH7" s="25">
        <v>48.81</v>
      </c>
      <c r="DI7" s="25">
        <v>50.12</v>
      </c>
      <c r="DJ7" s="25">
        <v>51.28</v>
      </c>
      <c r="DK7" s="25">
        <v>52.31</v>
      </c>
      <c r="DL7" s="25">
        <v>53.54</v>
      </c>
      <c r="DM7" s="25">
        <v>46.94</v>
      </c>
      <c r="DN7" s="25">
        <v>47.62</v>
      </c>
      <c r="DO7" s="25">
        <v>48.55</v>
      </c>
      <c r="DP7" s="25">
        <v>49.2</v>
      </c>
      <c r="DQ7" s="25">
        <v>50.01</v>
      </c>
      <c r="DR7" s="25">
        <v>50.88</v>
      </c>
      <c r="DS7" s="25">
        <v>11.39</v>
      </c>
      <c r="DT7" s="25">
        <v>13.94</v>
      </c>
      <c r="DU7" s="25">
        <v>16.68</v>
      </c>
      <c r="DV7" s="25">
        <v>19.41</v>
      </c>
      <c r="DW7" s="25">
        <v>20.38</v>
      </c>
      <c r="DX7" s="25">
        <v>14.48</v>
      </c>
      <c r="DY7" s="25">
        <v>16.27</v>
      </c>
      <c r="DZ7" s="25">
        <v>17.11</v>
      </c>
      <c r="EA7" s="25">
        <v>18.329999999999998</v>
      </c>
      <c r="EB7" s="25">
        <v>20.27</v>
      </c>
      <c r="EC7" s="25">
        <v>22.3</v>
      </c>
      <c r="ED7" s="25">
        <v>0.59</v>
      </c>
      <c r="EE7" s="25">
        <v>0.52</v>
      </c>
      <c r="EF7" s="25">
        <v>0.33</v>
      </c>
      <c r="EG7" s="25">
        <v>0.32</v>
      </c>
      <c r="EH7" s="25">
        <v>0.41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西舘 絵理</cp:lastModifiedBy>
  <cp:lastPrinted>2023-01-16T04:26:36Z</cp:lastPrinted>
  <dcterms:created xsi:type="dcterms:W3CDTF">2022-12-01T00:51:14Z</dcterms:created>
  <dcterms:modified xsi:type="dcterms:W3CDTF">2023-01-17T02:18:35Z</dcterms:modified>
  <cp:category/>
</cp:coreProperties>
</file>